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5480" windowHeight="8085" tabRatio="942" activeTab="9"/>
  </bookViews>
  <sheets>
    <sheet name="Начало" sheetId="1" r:id="rId1"/>
    <sheet name="AllinOne" sheetId="2" state="hidden" r:id="rId2"/>
    <sheet name="Медиапаки" sheetId="3" r:id="rId3"/>
    <sheet name="Home Edition" sheetId="4" r:id="rId4"/>
    <sheet name="Smart Security BE" sheetId="6" r:id="rId5"/>
    <sheet name="Antivirus BE" sheetId="5" r:id="rId6"/>
    <sheet name="MS Exchange" sheetId="7" r:id="rId7"/>
    <sheet name="Linux MS" sheetId="8" r:id="rId8"/>
    <sheet name="Domino MS" sheetId="9" r:id="rId9"/>
    <sheet name="Kerio Connect" sheetId="11" r:id="rId10"/>
    <sheet name="Linux GP" sheetId="10" r:id="rId11"/>
    <sheet name="Kerio Control" sheetId="12" r:id="rId12"/>
    <sheet name="Расчет и скидки" sheetId="14" r:id="rId13"/>
    <sheet name="Partnumbers" sheetId="16" r:id="rId14"/>
  </sheets>
  <definedNames>
    <definedName name="_xlnm._FilterDatabase" localSheetId="5" hidden="1">'Antivirus BE'!$A$5:$F$256</definedName>
    <definedName name="_xlnm._FilterDatabase" localSheetId="8" hidden="1">'Domino MS'!$A$5:$F$232</definedName>
    <definedName name="_xlnm._FilterDatabase" localSheetId="3" hidden="1">'Home Edition'!$A$5:$F$6</definedName>
    <definedName name="_xlnm._FilterDatabase" localSheetId="7" hidden="1">'Linux MS'!$A$5:$F$232</definedName>
    <definedName name="_xlnm._FilterDatabase" localSheetId="6" hidden="1">'MS Exchange'!$A$5:$F$232</definedName>
    <definedName name="_xlnm._FilterDatabase" localSheetId="2" hidden="1">Медиапаки!$A$5:$E$5</definedName>
  </definedNames>
  <calcPr calcId="125725"/>
</workbook>
</file>

<file path=xl/calcChain.xml><?xml version="1.0" encoding="utf-8"?>
<calcChain xmlns="http://schemas.openxmlformats.org/spreadsheetml/2006/main">
  <c r="D3" i="2"/>
  <c r="E3"/>
  <c r="F3"/>
  <c r="D4"/>
  <c r="E4"/>
  <c r="F4"/>
  <c r="D5"/>
  <c r="E5"/>
  <c r="F5"/>
  <c r="D6"/>
  <c r="E6"/>
  <c r="F6"/>
  <c r="D7"/>
  <c r="E7"/>
  <c r="F7"/>
  <c r="D8"/>
  <c r="E8"/>
  <c r="F8"/>
  <c r="D9"/>
  <c r="E9"/>
  <c r="F9"/>
  <c r="D10"/>
  <c r="E10"/>
  <c r="F10"/>
  <c r="D11"/>
  <c r="E11"/>
  <c r="F11"/>
  <c r="D12"/>
  <c r="E12"/>
  <c r="F12"/>
  <c r="D13"/>
  <c r="E13"/>
  <c r="F13"/>
  <c r="D14"/>
  <c r="E14"/>
  <c r="F14"/>
  <c r="D15"/>
  <c r="E15"/>
  <c r="F15"/>
  <c r="D16"/>
  <c r="E16"/>
  <c r="F16"/>
  <c r="D17"/>
  <c r="E17"/>
  <c r="F17"/>
  <c r="D18"/>
  <c r="E18"/>
  <c r="F18"/>
  <c r="D19"/>
  <c r="E19"/>
  <c r="F19"/>
  <c r="D20"/>
  <c r="E20"/>
  <c r="F20"/>
  <c r="D21"/>
  <c r="E21"/>
  <c r="F21"/>
  <c r="D22"/>
  <c r="E22"/>
  <c r="F22"/>
  <c r="D23"/>
  <c r="E23"/>
  <c r="F23"/>
  <c r="D24"/>
  <c r="E24"/>
  <c r="F24"/>
  <c r="D25"/>
  <c r="E25"/>
  <c r="F25"/>
  <c r="D26"/>
  <c r="E26"/>
  <c r="F26"/>
  <c r="D27"/>
  <c r="E27"/>
  <c r="F27"/>
  <c r="D28"/>
  <c r="E28"/>
  <c r="F28"/>
  <c r="D29"/>
  <c r="E29"/>
  <c r="F29"/>
  <c r="D30"/>
  <c r="E30"/>
  <c r="F30"/>
  <c r="D31"/>
  <c r="E31"/>
  <c r="F31"/>
  <c r="D32"/>
  <c r="E32"/>
  <c r="F32"/>
  <c r="D33"/>
  <c r="E33"/>
  <c r="F33"/>
  <c r="D34"/>
  <c r="E34"/>
  <c r="F34"/>
  <c r="D35"/>
  <c r="E35"/>
  <c r="F35"/>
  <c r="D36"/>
  <c r="E36"/>
  <c r="F36"/>
  <c r="D37"/>
  <c r="E37"/>
  <c r="F37"/>
  <c r="D38"/>
  <c r="E38"/>
  <c r="F38"/>
  <c r="D39"/>
  <c r="E39"/>
  <c r="F39"/>
  <c r="D40"/>
  <c r="E40"/>
  <c r="F40"/>
  <c r="D45"/>
  <c r="E45"/>
  <c r="D46"/>
  <c r="E46"/>
  <c r="D47"/>
  <c r="E47"/>
  <c r="D51"/>
  <c r="E51"/>
  <c r="F51"/>
  <c r="D52"/>
  <c r="E52"/>
  <c r="F52"/>
  <c r="D53"/>
  <c r="E53"/>
  <c r="F53"/>
  <c r="D54"/>
  <c r="E54"/>
  <c r="F54"/>
  <c r="D55"/>
  <c r="E55"/>
  <c r="F55"/>
  <c r="D56"/>
  <c r="E56"/>
  <c r="F56"/>
  <c r="D57"/>
  <c r="E57"/>
  <c r="F57"/>
  <c r="D58"/>
  <c r="E58"/>
  <c r="F58"/>
  <c r="D59"/>
  <c r="E59"/>
  <c r="F59"/>
  <c r="D60"/>
  <c r="E60"/>
  <c r="F60"/>
  <c r="D61"/>
  <c r="E61"/>
  <c r="F61"/>
  <c r="D62"/>
  <c r="E62"/>
  <c r="F62"/>
  <c r="D63"/>
  <c r="E63"/>
  <c r="F63"/>
  <c r="D64"/>
  <c r="E64"/>
  <c r="F64"/>
  <c r="D65"/>
  <c r="E65"/>
  <c r="F65"/>
  <c r="D66"/>
  <c r="E66"/>
  <c r="F66"/>
  <c r="D67"/>
  <c r="E67"/>
  <c r="F67"/>
  <c r="D68"/>
  <c r="E68"/>
  <c r="F68"/>
  <c r="D69"/>
  <c r="E69"/>
  <c r="F69"/>
  <c r="D70"/>
  <c r="E70"/>
  <c r="F70"/>
  <c r="D71"/>
  <c r="E71"/>
  <c r="F71"/>
  <c r="D72"/>
  <c r="E72"/>
  <c r="F72"/>
  <c r="D73"/>
  <c r="E73"/>
  <c r="F73"/>
  <c r="D74"/>
  <c r="E74"/>
  <c r="F74"/>
  <c r="D75"/>
  <c r="E75"/>
  <c r="F75"/>
  <c r="D76"/>
  <c r="E76"/>
  <c r="F76"/>
  <c r="D77"/>
  <c r="E77"/>
  <c r="F77"/>
  <c r="D78"/>
  <c r="E78"/>
  <c r="F78"/>
  <c r="D79"/>
  <c r="E79"/>
  <c r="F79"/>
  <c r="D80"/>
  <c r="E80"/>
  <c r="F80"/>
  <c r="D81"/>
  <c r="E81"/>
  <c r="F81"/>
  <c r="D82"/>
  <c r="E82"/>
  <c r="F82"/>
  <c r="D83"/>
  <c r="E83"/>
  <c r="F83"/>
  <c r="D84"/>
  <c r="E84"/>
  <c r="F84"/>
  <c r="D85"/>
  <c r="E85"/>
  <c r="F85"/>
  <c r="D86"/>
  <c r="E86"/>
  <c r="F86"/>
  <c r="D87"/>
  <c r="E87"/>
  <c r="F87"/>
  <c r="D88"/>
  <c r="E88"/>
  <c r="F88"/>
  <c r="D89"/>
  <c r="E89"/>
  <c r="F89"/>
  <c r="D90"/>
  <c r="E90"/>
  <c r="F90"/>
  <c r="D91"/>
  <c r="E91"/>
  <c r="F91"/>
  <c r="D92"/>
  <c r="E92"/>
  <c r="F92"/>
  <c r="D93"/>
  <c r="E93"/>
  <c r="F93"/>
  <c r="D94"/>
  <c r="E94"/>
  <c r="F94"/>
  <c r="D95"/>
  <c r="E95"/>
  <c r="F95"/>
  <c r="D96"/>
  <c r="E96"/>
  <c r="F96"/>
  <c r="D97"/>
  <c r="E97"/>
  <c r="F97"/>
  <c r="D98"/>
  <c r="E98"/>
  <c r="F98"/>
  <c r="D99"/>
  <c r="E99"/>
  <c r="F99"/>
  <c r="D100"/>
  <c r="E100"/>
  <c r="F100"/>
  <c r="D101"/>
  <c r="E101"/>
  <c r="F101"/>
  <c r="D102"/>
  <c r="E102"/>
  <c r="F102"/>
  <c r="D103"/>
  <c r="E103"/>
  <c r="F103"/>
  <c r="D104"/>
  <c r="E104"/>
  <c r="F104"/>
  <c r="D105"/>
  <c r="E105"/>
  <c r="F105"/>
  <c r="D106"/>
  <c r="E106"/>
  <c r="F106"/>
  <c r="D107"/>
  <c r="E107"/>
  <c r="F107"/>
  <c r="D108"/>
  <c r="E108"/>
  <c r="F108"/>
  <c r="D109"/>
  <c r="E109"/>
  <c r="F109"/>
  <c r="D110"/>
  <c r="E110"/>
  <c r="F110"/>
  <c r="D111"/>
  <c r="E111"/>
  <c r="F111"/>
  <c r="D112"/>
  <c r="E112"/>
  <c r="F112"/>
  <c r="D113"/>
  <c r="E113"/>
  <c r="F113"/>
  <c r="D114"/>
  <c r="E114"/>
  <c r="F114"/>
  <c r="D115"/>
  <c r="E115"/>
  <c r="F115"/>
  <c r="D116"/>
  <c r="E116"/>
  <c r="F116"/>
  <c r="D117"/>
  <c r="E117"/>
  <c r="F117"/>
  <c r="D118"/>
  <c r="E118"/>
  <c r="F118"/>
  <c r="D119"/>
  <c r="E119"/>
  <c r="F119"/>
  <c r="D120"/>
  <c r="E120"/>
  <c r="F120"/>
  <c r="D121"/>
  <c r="E121"/>
  <c r="F121"/>
  <c r="D122"/>
  <c r="E122"/>
  <c r="F122"/>
  <c r="D123"/>
  <c r="E123"/>
  <c r="F123"/>
  <c r="D124"/>
  <c r="E124"/>
  <c r="F124"/>
  <c r="D125"/>
  <c r="E125"/>
  <c r="F125"/>
  <c r="D126"/>
  <c r="E126"/>
  <c r="F126"/>
  <c r="D127"/>
  <c r="E127"/>
  <c r="F127"/>
  <c r="D128"/>
  <c r="E128"/>
  <c r="F128"/>
  <c r="D129"/>
  <c r="E129"/>
  <c r="F129"/>
  <c r="D130"/>
  <c r="E130"/>
  <c r="F130"/>
  <c r="D131"/>
  <c r="E131"/>
  <c r="F131"/>
  <c r="D132"/>
  <c r="E132"/>
  <c r="F132"/>
  <c r="D133"/>
  <c r="E133"/>
  <c r="F133"/>
  <c r="D134"/>
  <c r="E134"/>
  <c r="F134"/>
  <c r="D135"/>
  <c r="E135"/>
  <c r="F135"/>
  <c r="D136"/>
  <c r="E136"/>
  <c r="F136"/>
  <c r="D137"/>
  <c r="E137"/>
  <c r="F137"/>
  <c r="D138"/>
  <c r="E138"/>
  <c r="F138"/>
  <c r="D139"/>
  <c r="E139"/>
  <c r="F139"/>
  <c r="D140"/>
  <c r="E140"/>
  <c r="F140"/>
  <c r="D141"/>
  <c r="E141"/>
  <c r="F141"/>
  <c r="D142"/>
  <c r="E142"/>
  <c r="F142"/>
  <c r="D143"/>
  <c r="E143"/>
  <c r="F143"/>
  <c r="D144"/>
  <c r="E144"/>
  <c r="F144"/>
  <c r="D145"/>
  <c r="E145"/>
  <c r="F145"/>
  <c r="D146"/>
  <c r="E146"/>
  <c r="F146"/>
  <c r="D147"/>
  <c r="E147"/>
  <c r="F147"/>
  <c r="D148"/>
  <c r="E148"/>
  <c r="F148"/>
  <c r="D149"/>
  <c r="E149"/>
  <c r="F149"/>
  <c r="D150"/>
  <c r="E150"/>
  <c r="F150"/>
  <c r="D151"/>
  <c r="E151"/>
  <c r="F151"/>
  <c r="D152"/>
  <c r="E152"/>
  <c r="F152"/>
  <c r="D153"/>
  <c r="E153"/>
  <c r="F153"/>
  <c r="D154"/>
  <c r="E154"/>
  <c r="F154"/>
  <c r="D155"/>
  <c r="E155"/>
  <c r="F155"/>
  <c r="D156"/>
  <c r="E156"/>
  <c r="F156"/>
  <c r="D157"/>
  <c r="E157"/>
  <c r="F157"/>
  <c r="D158"/>
  <c r="E158"/>
  <c r="F158"/>
  <c r="D159"/>
  <c r="E159"/>
  <c r="F159"/>
  <c r="B182" i="8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8"/>
            <color indexed="8"/>
            <rFont val="Times New Roman"/>
            <family val="1"/>
            <charset val="204"/>
          </rPr>
          <t>Количество в этой колонке обозначает либо количество ПК, защищаемых NOD32, либо количество почтовых ящиков, защищаемых антивирусом на почтовом сервере.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5" authorId="0">
      <text>
        <r>
          <rPr>
            <sz val="8"/>
            <color indexed="8"/>
            <rFont val="Times New Roman"/>
            <family val="1"/>
            <charset val="204"/>
          </rPr>
          <t xml:space="preserve"> Стоимость указана с НДС
 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4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sharedStrings.xml><?xml version="1.0" encoding="utf-8"?>
<sst xmlns="http://schemas.openxmlformats.org/spreadsheetml/2006/main" count="3347" uniqueCount="3259">
  <si>
    <t>Медиапаки</t>
  </si>
  <si>
    <t>Цены на медиапаки ESET</t>
  </si>
  <si>
    <t>ESET NOD32 для домашних пользователей</t>
  </si>
  <si>
    <t>ESET NOD32 Smart Security Business Edition</t>
  </si>
  <si>
    <t>Лицензии ESET NOD32 для почтовых серверов</t>
  </si>
  <si>
    <t>ESET NOD32 Gateway Security for Linux/BSD</t>
  </si>
  <si>
    <t>Расчет и скидки</t>
  </si>
  <si>
    <t>Примеры расчетов и некоторые скидки. Для более полной информации рекомендуем обращаться к документу "Лицензирование и продажа ESET NOD32"</t>
  </si>
  <si>
    <t>Partnumbers</t>
  </si>
  <si>
    <t>Примеры формирования партномеров ESET NOD32</t>
  </si>
  <si>
    <t>Важное замечание:</t>
  </si>
  <si>
    <t>1. Для удобства пользования прайс-листом при подсчете комплектов рекомендуем пользоваться средствами автофильтра</t>
  </si>
  <si>
    <r>
      <t>2. По всем вопросам обращайтесь в ESET  -</t>
    </r>
    <r>
      <rPr>
        <sz val="10"/>
        <color indexed="12"/>
        <rFont val="Arial Cyr"/>
        <family val="2"/>
        <charset val="204"/>
      </rPr>
      <t xml:space="preserve"> partner@esetnod32.ru</t>
    </r>
  </si>
  <si>
    <t>Количество ПК</t>
  </si>
  <si>
    <t>Part Numbers</t>
  </si>
  <si>
    <t>Discription</t>
  </si>
  <si>
    <t>Premier Partner</t>
  </si>
  <si>
    <t>Partner</t>
  </si>
  <si>
    <t>Рекомен. цена для конечных покупателей (руб.) с НДС</t>
  </si>
  <si>
    <t>ESET NOD32 for KMS 5 / 20 users</t>
  </si>
  <si>
    <t>NOD32-KMS-NS-1-20</t>
  </si>
  <si>
    <t>ESET NOD32 for KMS 5 add-on 20 users</t>
  </si>
  <si>
    <t>NOD32-KMS-NS-1-40</t>
  </si>
  <si>
    <t>ESET NOD32 for KMS 5 / 20 users+ESET NOD32 for KMS 5 add-on 20 users</t>
  </si>
  <si>
    <t>ESET NOD32 for KMS 5 / 20 users+20</t>
  </si>
  <si>
    <t>ESET NOD32 for KMS 5 add-on 100 users</t>
  </si>
  <si>
    <t>NOD32-KMS-NS-1-60</t>
  </si>
  <si>
    <t>ESET NOD32 for KMS 5 / 20 users+2*ESET NOD32 for KMS 5 add-on 20 users</t>
  </si>
  <si>
    <t>ESET NOD32 for KMS 5 / 20 users+2*20</t>
  </si>
  <si>
    <t>ESET NOD32 for KMS 5 add-on 250 users</t>
  </si>
  <si>
    <t>NOD32-KMS-NS-1-80</t>
  </si>
  <si>
    <t>ESET NOD32 for KMS 5 / 20 users+3*20</t>
  </si>
  <si>
    <t>ESET NOD32 for KMS 5 add-on 1000 users</t>
  </si>
  <si>
    <t>NOD32-KMS-NS-1-100</t>
  </si>
  <si>
    <t>ESET NOD32 for KMS 5 / 20 users+4*20</t>
  </si>
  <si>
    <t>NOD32-KMS-NS-1-120</t>
  </si>
  <si>
    <t>ESET NOD32 for KMS 5 / 20 users+100</t>
  </si>
  <si>
    <t>NOD32-KMS-NS-1-140</t>
  </si>
  <si>
    <t>ESET NOD32 for KMS 5 / 20 users+100+20</t>
  </si>
  <si>
    <t>NOD32-KMS-NS-1-160</t>
  </si>
  <si>
    <t>ESET NOD32 for KMS 5 / 20 users+100+2*20</t>
  </si>
  <si>
    <t>NOD32-KMS-NS-1-180</t>
  </si>
  <si>
    <t>ESET NOD32 for KMS 5 / 20 users+100+3*20</t>
  </si>
  <si>
    <t>NOD32-KMS-NS-1-200</t>
  </si>
  <si>
    <t>ESET NOD32 for KMS 5 / 20 users+100+4*20</t>
  </si>
  <si>
    <t>NOD32-KMS-NS-1-220</t>
  </si>
  <si>
    <t>ESET NOD32 for KMS 5 / 20 users+2*100</t>
  </si>
  <si>
    <t>NOD32-KMS-NS-1-270</t>
  </si>
  <si>
    <t>ESET NOD32 for KMS 5 / 20 users+250</t>
  </si>
  <si>
    <t>NOD32-KMS-NS-1-290</t>
  </si>
  <si>
    <t>ESET NOD32 for KMS 5 / 20 users+250+20</t>
  </si>
  <si>
    <t>NOD32-KMS-NS-1-310</t>
  </si>
  <si>
    <t>ESET NOD32 for KMS 5 / 20 users+250+2*20</t>
  </si>
  <si>
    <t>NOD32-KMS-NS-1-330</t>
  </si>
  <si>
    <t>ESET NOD32 for KMS 5 / 20 users+250+3*20</t>
  </si>
  <si>
    <t>NOD32-KMS-NS-1-350</t>
  </si>
  <si>
    <t>ESET NOD32 for KMS 5 / 20 users+250+4*20</t>
  </si>
  <si>
    <t>NOD32-KMS-NS-1-370</t>
  </si>
  <si>
    <t>ESET NOD32 for KMS 5 / 20 users+250+100</t>
  </si>
  <si>
    <t>NOD32-KMS-NS-1-390</t>
  </si>
  <si>
    <t>ESET NOD32 for KMS 5 / 20 users+250+100+20</t>
  </si>
  <si>
    <t>NOD32-KMS-NS-1-410</t>
  </si>
  <si>
    <t>ESET NOD32 for KMS 5 / 20 users+250+100+2*20</t>
  </si>
  <si>
    <t>NOD32-KMS-NS-1-430</t>
  </si>
  <si>
    <t>ESET NOD32 for KMS 5 / 20 users+250+100+3*20</t>
  </si>
  <si>
    <t>NOD32-KMS-NS-1-450</t>
  </si>
  <si>
    <t>ESET NOD32 for KMS 5 / 20 users+250+100+4*20</t>
  </si>
  <si>
    <t>NOD32-KMS-NS-1-470</t>
  </si>
  <si>
    <t>ESET NOD32 for KMS 5 / 20 users+250+2*100</t>
  </si>
  <si>
    <t>NOD32-KMS-NS-1-520</t>
  </si>
  <si>
    <t>ESET NOD32 for KMS 5 / 20 users+2*250</t>
  </si>
  <si>
    <t>NOD32-KMS-NS-1-540</t>
  </si>
  <si>
    <t>ESET NOD32 for KMS 5 / 20 users+2*250+20</t>
  </si>
  <si>
    <t>NOD32-KMS-NS-1-560</t>
  </si>
  <si>
    <t>ESET NOD32 for KMS 5 / 20 users+2*250+2*20</t>
  </si>
  <si>
    <t>NOD32-KMS-NS-1-580</t>
  </si>
  <si>
    <t>ESET NOD32 for KMS 5 / 20 users+2*250+3*20</t>
  </si>
  <si>
    <t>NOD32-KMS-NS-1-600</t>
  </si>
  <si>
    <t>ESET NOD32 for KMS 5 / 20 users+2*250+4*20</t>
  </si>
  <si>
    <t>NOD32-KMS-NS-1-620</t>
  </si>
  <si>
    <t>ESET NOD32 for KMS 5 / 20 users+2*250+100</t>
  </si>
  <si>
    <t>NOD32-KMS-NS-1-640</t>
  </si>
  <si>
    <t>ESET NOD32 for KMS 5 / 20 users+2*250+100+20</t>
  </si>
  <si>
    <t>NOD32-KMS-NS-1-660</t>
  </si>
  <si>
    <t>ESET NOD32 for KMS 5 / 20 users+2*250+100+2*20</t>
  </si>
  <si>
    <t>NOD32-KMS-NS-1-680</t>
  </si>
  <si>
    <t>ESET NOD32 for KMS 5 / 20 users+2*250+100+3*20</t>
  </si>
  <si>
    <t>NOD32-KMS-NS-1-700</t>
  </si>
  <si>
    <t>ESET NOD32 for KMS 5 / 20 users+2*250+100+4*20</t>
  </si>
  <si>
    <t>NOD32-KMS-NS-1-720</t>
  </si>
  <si>
    <t>ESET NOD32 for KMS 5 / 20 users+2*250+2*100</t>
  </si>
  <si>
    <t>NOD32-KMS-NS-1-770</t>
  </si>
  <si>
    <t>ESET NOD32 for KMS 5 / 20 users+3*250</t>
  </si>
  <si>
    <t>NOD32-KMS-NS-1-790</t>
  </si>
  <si>
    <t>ESET NOD32 for KMS 5 / 20 users+3*250+20</t>
  </si>
  <si>
    <t>NOD32-KMS-NS-1-810</t>
  </si>
  <si>
    <t>ESET NOD32 for KMS 5 / 20 users+3*250+2*20</t>
  </si>
  <si>
    <t>NOD32-KMS-NS-1-830</t>
  </si>
  <si>
    <t>ESET NOD32 for KMS 5 / 20 users+3*250+3*20</t>
  </si>
  <si>
    <t>NOD32-KMS-NS-1-1000</t>
  </si>
  <si>
    <t>ESET NOD32 for KMS 5 / 20 users+1000</t>
  </si>
  <si>
    <t>NOD32-ENF-RN-1-1000</t>
  </si>
  <si>
    <t>ESET NOD32 Firewall Corporate  renewal up to 1000 users</t>
  </si>
  <si>
    <t>NOD32-ENF-RN-1-250</t>
  </si>
  <si>
    <t>ESET NOD32 Firewall Business  renewal up to 250 users</t>
  </si>
  <si>
    <t>NOD32-ENF-RN-1-100</t>
  </si>
  <si>
    <t>ESET NOD32 Firewall SMB  renewal up to 100 users</t>
  </si>
  <si>
    <t>NOD32-ENF-NS-1-1000</t>
  </si>
  <si>
    <t>ESET NOD32 Firewall Corporate up to 1000 users</t>
  </si>
  <si>
    <t>NOD32-ENF-NS-1-250</t>
  </si>
  <si>
    <t>ESET NOD32 Firewall Business up to 250 users</t>
  </si>
  <si>
    <t>NOD32-ENF-NS-1-100</t>
  </si>
  <si>
    <t>ESET NOD32 Firewall SMB up to 100 users</t>
  </si>
  <si>
    <t>ESET NOD32 for KWF 5 / 10 users</t>
  </si>
  <si>
    <t>NOD32-KWF-NS-1-10</t>
  </si>
  <si>
    <t>NOD32-KWF-NS-1-15</t>
  </si>
  <si>
    <t>ESET NOD32 for KWF 5 / 10 users+5</t>
  </si>
  <si>
    <t>NOD32-KWF-NS-1-20</t>
  </si>
  <si>
    <t>ESET NOD32 for KWF 5 / 10 users+2*5</t>
  </si>
  <si>
    <t>NOD32-KWF-NS-1-30</t>
  </si>
  <si>
    <t>ESET NOD32 for KWF 5 / 10 users+20</t>
  </si>
  <si>
    <t>NOD32-KWF-NS-1-35</t>
  </si>
  <si>
    <t>ESET NOD32 for KWF 5 / 10 users+20+5</t>
  </si>
  <si>
    <t>NOD32-KWF-NS-1-40</t>
  </si>
  <si>
    <t>ESET NOD32 for KWF 5 / 10 users+20+2*5</t>
  </si>
  <si>
    <t>NOD32-KWF-NS-1-50</t>
  </si>
  <si>
    <t>ESET NOD32 for KWF 5 / 10 users+2*20</t>
  </si>
  <si>
    <t>NOD32-KWF-NS-1-55</t>
  </si>
  <si>
    <t>ESET NOD32 for KWF 5 / 10 users+2*20+5</t>
  </si>
  <si>
    <t>NOD32-KWF-NS-1-60</t>
  </si>
  <si>
    <t>ESET NOD32 for KWF 5 / 10 users+2*20+2*5</t>
  </si>
  <si>
    <t>NOD32-KWF-NS-1-70</t>
  </si>
  <si>
    <t>ESET NOD32 for KWF 5 / 10 users+3*20</t>
  </si>
  <si>
    <t>NOD32-KWF-NS-1-75</t>
  </si>
  <si>
    <t>ESET NOD32 for KWF 5 / 10 users+3*20+5</t>
  </si>
  <si>
    <t>NOD32-KWF-NS-1-80</t>
  </si>
  <si>
    <t>ESET NOD32 for KWF 5 / 10 users+3*20+2*5</t>
  </si>
  <si>
    <t>NOD32-KWF-NS-1-90</t>
  </si>
  <si>
    <t>ESET NOD32 for KWF 5 / 10 users+4*20</t>
  </si>
  <si>
    <t>NOD32-KWF-NS-1-110</t>
  </si>
  <si>
    <t>ESET NOD32 for KWF 5 / 10 users+100</t>
  </si>
  <si>
    <t>NOD32-KWF-NS-1-115</t>
  </si>
  <si>
    <t>ESET NOD32 for KWF 5 / 10 users+100+5</t>
  </si>
  <si>
    <t>NOD32-KWF-NS-1-120</t>
  </si>
  <si>
    <t>ESET NOD32 for KWF 5 / 10 users+100+2*5</t>
  </si>
  <si>
    <t>NOD32-KWF-NS-1-130</t>
  </si>
  <si>
    <t>ESET NOD32 for KWF 5 / 10 users+100+20</t>
  </si>
  <si>
    <t>NOD32-KWF-NS-1-135</t>
  </si>
  <si>
    <t>ESET NOD32 for KWF 5 / 10 users+100+20+5</t>
  </si>
  <si>
    <t>NOD32-KWF-NS-1-140</t>
  </si>
  <si>
    <t>ESET NOD32 for KWF 5 / 10 users+100+20+2*5</t>
  </si>
  <si>
    <t>NOD32-KWF-NS-1-150</t>
  </si>
  <si>
    <t>ESET NOD32 for KWF 5 / 10 users+100+2*20</t>
  </si>
  <si>
    <t>ESET NOD32 for KWF 5 add-on 5 users</t>
  </si>
  <si>
    <t>NOD32-KWF-NS-1-155</t>
  </si>
  <si>
    <t>ESET NOD32 for KWF 5 / 10 users+100+2*20+5</t>
  </si>
  <si>
    <t>ESET NOD32 for KWF 5 add-on 20 users</t>
  </si>
  <si>
    <t>NOD32-KWF-NS-1-160</t>
  </si>
  <si>
    <t>ESET NOD32 for KWF 5 / 10 users+100+2*20+2*5</t>
  </si>
  <si>
    <t>ESET NOD32 for KWF 5 add-on 100 users</t>
  </si>
  <si>
    <t>NOD32-KWF-NS-1-170</t>
  </si>
  <si>
    <t>ESET NOD32 for KWF 5 / 10 users+100+3*20</t>
  </si>
  <si>
    <t>ESET NOD32 for KWF 5 add-on 250 users</t>
  </si>
  <si>
    <t>NOD32-KWF-NS-1-175</t>
  </si>
  <si>
    <t>ESET NOD32 for KWF 5 / 10 users+100+3*20+5</t>
  </si>
  <si>
    <t>NOD32-KWF-NS-1-180</t>
  </si>
  <si>
    <t>ESET NOD32 for KWF 5 / 10 users+100+3*20+2*5</t>
  </si>
  <si>
    <t>NOD32-KWF-NS-1-190</t>
  </si>
  <si>
    <t>ESET NOD32 for KWF 5 / 10 users+100+4*20</t>
  </si>
  <si>
    <t>NOD32-KWF-NS-1-210</t>
  </si>
  <si>
    <t>ESET NOD32 for KWF 5 / 10 users+2*100</t>
  </si>
  <si>
    <t>NOD32-KWF-NS-1-260</t>
  </si>
  <si>
    <t>ESET NOD32 for KWF 5 / 10 users+250</t>
  </si>
  <si>
    <t>NOD32-KWF-NS-1-265</t>
  </si>
  <si>
    <t>ESET NOD32 for KWF 5 / 10 users+250+5</t>
  </si>
  <si>
    <t>NOD32-KWF-NS-1-280</t>
  </si>
  <si>
    <t>ESET NOD32 for KWF 5 / 10 users+250+2*5</t>
  </si>
  <si>
    <t>ESET NOD32 for KWF 5 / 10 users+250+20</t>
  </si>
  <si>
    <t>NOD32-KWF-NS-1-285</t>
  </si>
  <si>
    <t>ESET NOD32 for KWF 5 / 10 users+250+20+5</t>
  </si>
  <si>
    <t>NOD32-KWF-NS-1-290</t>
  </si>
  <si>
    <t>ESET NOD32 for KWF 5 / 10 users+250+20+2*5</t>
  </si>
  <si>
    <t>NOD32-KWF-NS-1-300</t>
  </si>
  <si>
    <t>ESET NOD32 for KWF 5 / 10 users+250+2*20</t>
  </si>
  <si>
    <t>NOD32-KWF-NS-1-305</t>
  </si>
  <si>
    <t>ESET NOD32 for KWF 5 / 10 users+250+2*20+5</t>
  </si>
  <si>
    <t>NOD32-KWF-NS-1-310</t>
  </si>
  <si>
    <t>ESET NOD32 for KWF 5 / 10 users+250+2*20+2*5</t>
  </si>
  <si>
    <t>NOD32-KWF-NS-1-320</t>
  </si>
  <si>
    <t>ESET NOD32 for KWF 5 / 10 users+250+3*20</t>
  </si>
  <si>
    <t>NOD32-KWF-NS-1-325</t>
  </si>
  <si>
    <t>ESET NOD32 for KWF 5 / 10 users+250+3*20+5</t>
  </si>
  <si>
    <t>NOD32-KWF-NS-1-330</t>
  </si>
  <si>
    <t>ESET NOD32 for KWF 5 / 10 users+250+3*20+2*5</t>
  </si>
  <si>
    <t>NOD32-KWF-NS-1-340</t>
  </si>
  <si>
    <t>ESET NOD32 for KWF 5 / 10 users+250+4*20</t>
  </si>
  <si>
    <t>NOD32-KWF-NS-1-360</t>
  </si>
  <si>
    <t>ESET NOD32 for KWF 5 / 10 users+250+100</t>
  </si>
  <si>
    <t>NOD32-KWF-NS-1-365</t>
  </si>
  <si>
    <t>ESET NOD32 for KWF 5 / 10 users+250+100+5</t>
  </si>
  <si>
    <t>NOD32-KWF-NS-1-370</t>
  </si>
  <si>
    <t>ESET NOD32 for KWF 5 / 10 users+250+100+2*5</t>
  </si>
  <si>
    <t>NOD32-KWF-NS-1-380</t>
  </si>
  <si>
    <t>ESET NOD32 for KWF 5 / 10 users+250+100+20</t>
  </si>
  <si>
    <t>NOD32-KWF-NS-1-385</t>
  </si>
  <si>
    <t>ESET NOD32 for KWF 5 / 10 users+250+100+20+5</t>
  </si>
  <si>
    <t>NOD32-KWF-NS-1-390</t>
  </si>
  <si>
    <t>ESET NOD32 for KWF 5 / 10 users+250+100+20+2*5</t>
  </si>
  <si>
    <t>NOD32-KWF-NS-1-400</t>
  </si>
  <si>
    <t>ESET NOD32 for KWF 5 / 10 users+250+100+2*20</t>
  </si>
  <si>
    <t>NOD32-KWF-NS-1-405</t>
  </si>
  <si>
    <t>ESET NOD32 for KWF 5 / 10 users+250+100+2*20+5</t>
  </si>
  <si>
    <t>NOD32-KWF-NS-1-410</t>
  </si>
  <si>
    <t>ESET NOD32 for KWF 5 / 10 users+250+100+2*20+2*5</t>
  </si>
  <si>
    <t>NOD32-KWF-NS-1-420</t>
  </si>
  <si>
    <t>ESET NOD32 for KWF 5 / 10 users+250+100+3*20</t>
  </si>
  <si>
    <t>NOD32-KWF-NS-1-425</t>
  </si>
  <si>
    <t>ESET NOD32 for KWF 5 / 10 users+250+100+3*20+5</t>
  </si>
  <si>
    <t>NOD32-KWF-NS-1-430</t>
  </si>
  <si>
    <t>ESET NOD32 for KWF 5 / 10 users+250+100+3*20+2*5</t>
  </si>
  <si>
    <t>NOD32-KWF-NS-1-440</t>
  </si>
  <si>
    <t>ESET NOD32 for KWF 5 / 10 users+250+100+4*20</t>
  </si>
  <si>
    <t>NOD32-KWF-NS-1-460</t>
  </si>
  <si>
    <t>ESET NOD32 for KWF 5 / 10 users+250+2*100</t>
  </si>
  <si>
    <t>NOD32-KWF-NS-1-510</t>
  </si>
  <si>
    <t>ESET NOD32 for KWF 5 / 10 users+2*250</t>
  </si>
  <si>
    <t>NOD32-KWF-NS-1-515</t>
  </si>
  <si>
    <t>ESET NOD32 for KWF 5 / 10 users+2*250+5</t>
  </si>
  <si>
    <t>NOD32-KWF-NS-1-520</t>
  </si>
  <si>
    <t>ESET NOD32 for KWF 5 / 10 users+2*250+2*5</t>
  </si>
  <si>
    <t>NOD32-KWF-NS-1-530</t>
  </si>
  <si>
    <t>ESET NOD32 for KWF 5 / 10 users+2*250+20</t>
  </si>
  <si>
    <t>NOD32-KWF-NS-1-535</t>
  </si>
  <si>
    <t>ESET NOD32 for KWF 5 / 10 users+2*250+20+5</t>
  </si>
  <si>
    <t>NOD32-KWF-NS-1-540</t>
  </si>
  <si>
    <t>ESET NOD32 for KWF 5 / 10 users+2*250+20+2*5</t>
  </si>
  <si>
    <t>NOD32-KWF-NS-1-550</t>
  </si>
  <si>
    <t>ESET NOD32 for KWF 5 / 10 users+2*250+2*20</t>
  </si>
  <si>
    <t>NOD32-KWF-NS-1-555</t>
  </si>
  <si>
    <t>ESET NOD32 for KWF 5 / 10 users+2*250+2*20+5</t>
  </si>
  <si>
    <t>NOD32-KWF-NS-1-560</t>
  </si>
  <si>
    <t>ESET NOD32 for KWF 5 / 10 users+2*250+2*20+2*5</t>
  </si>
  <si>
    <t>NOD32-KWF-NS-1-570</t>
  </si>
  <si>
    <t>ESET NOD32 for KWF 5 / 10 users+2*250+3*20</t>
  </si>
  <si>
    <t>NOD32-KWF-NS-1-575</t>
  </si>
  <si>
    <t>ESET NOD32 for KWF 5 / 10 users+2*250+3*20+5</t>
  </si>
  <si>
    <t>NOD32-KWF-NS-1-580</t>
  </si>
  <si>
    <t>ESET NOD32 for KWF 5 / 10 users+2*250+3*20+2*5</t>
  </si>
  <si>
    <t>NOD32-KWF-NS-1-590</t>
  </si>
  <si>
    <t>ESET NOD32 for KWF 5 / 10 users+2*250+4*20</t>
  </si>
  <si>
    <t>NOD32-KWF-NS-1-610</t>
  </si>
  <si>
    <t>ESET NOD32 for KWF 5 / 10 users+2*250+100</t>
  </si>
  <si>
    <t>NOD32-KWF-NS-1-615</t>
  </si>
  <si>
    <t>ESET NOD32 for KWF 5 / 10 users+2*250+100+5</t>
  </si>
  <si>
    <t>NOD32-KWF-NS-1-620</t>
  </si>
  <si>
    <t>ESET NOD32 for KWF 5 / 10 users+2*250+100+2*5</t>
  </si>
  <si>
    <t>NOD32-KWF-NS-1-630</t>
  </si>
  <si>
    <t>ESET NOD32 for KWF 5 / 10 users+2*250+100+20</t>
  </si>
  <si>
    <t>NOD32-KWF-NS-1-635</t>
  </si>
  <si>
    <t>ESET NOD32 for KWF 5 / 10 users+2*250+100+20+5</t>
  </si>
  <si>
    <t>NOD32-KWF-NS-1-640</t>
  </si>
  <si>
    <t>ESET NOD32 for KWF 5 / 10 users+2*250+100+20+2*5</t>
  </si>
  <si>
    <t>NOD32-KWF-NS-1-650</t>
  </si>
  <si>
    <t>ESET NOD32 for KWF 5 / 10 users+2*250+100+2*20</t>
  </si>
  <si>
    <t>NOD32-KWF-NS-1-655</t>
  </si>
  <si>
    <t>ESET NOD32 for KWF 5 / 10 users+2*250+100+2*20+5</t>
  </si>
  <si>
    <t>NOD32-KWF-NS-1-660</t>
  </si>
  <si>
    <t>ESET NOD32 for KWF 5 / 10 users+2*250+100+2*20+2*5</t>
  </si>
  <si>
    <t>NOD32-KWF-NS-1-670</t>
  </si>
  <si>
    <t>ESET NOD32 for KWF 5 / 10 users+2*250+100+3*20</t>
  </si>
  <si>
    <t>NOD32-KWF-NS-1-675</t>
  </si>
  <si>
    <t>ESET NOD32 for KWF 5 / 10 users+2*250+100+3*20+5</t>
  </si>
  <si>
    <t>NOD32-KWF-NS-1-680</t>
  </si>
  <si>
    <t>ESET NOD32 for KWF 5 / 10 users+2*250+100+3*20+2*5</t>
  </si>
  <si>
    <t>NOD32-KWF-NS-1-690</t>
  </si>
  <si>
    <t>ESET NOD32 for KWF 5 / 10 users+2*250+100+4*20</t>
  </si>
  <si>
    <t>NOD32-KWF-NS-1-710</t>
  </si>
  <si>
    <t>ESET NOD32 for KWF 5 / 10 users+2*250+2*100</t>
  </si>
  <si>
    <t>NOD32-KWF-NS-1-760</t>
  </si>
  <si>
    <t>ESET NOD32 for KWF 5 / 10 users+3*250</t>
  </si>
  <si>
    <t>NOD32-KWF-NS-1-765</t>
  </si>
  <si>
    <t>ESET NOD32 for KWF 5 / 10 users+3*250+5</t>
  </si>
  <si>
    <t>NOD32-KWF-NS-1-780</t>
  </si>
  <si>
    <t>ESET NOD32 for KWF 5 / 10 users+3*250+2*5</t>
  </si>
  <si>
    <t>ESET NOD32 for KWF 5 / 10 users+3*250+20</t>
  </si>
  <si>
    <t>NOD32-KWF-NS-1-785</t>
  </si>
  <si>
    <t>ESET NOD32 for KWF 5 / 10 users+3*250+20+5</t>
  </si>
  <si>
    <t>NOD32-KWF-NS-1-790</t>
  </si>
  <si>
    <t>ESET NOD32 for KWF 5 / 10 users+3*250+20+2*5</t>
  </si>
  <si>
    <t>NOD32-KWF-NS-1-800</t>
  </si>
  <si>
    <t>ESET NOD32 for KWF 5 / 10 users+3*250+2*20</t>
  </si>
  <si>
    <t>NOD32-KWF-NS-1-805</t>
  </si>
  <si>
    <t>ESET NOD32 for KWF 5 / 10 users+3*250+2*20+5</t>
  </si>
  <si>
    <t>NOD32-KWF-NS-1-810</t>
  </si>
  <si>
    <t>ESET NOD32 for KWF 5 / 10 users+3*250+2*20+2*5</t>
  </si>
  <si>
    <t>NOD32-KWF-NS-1-820</t>
  </si>
  <si>
    <t>ESET NOD32 for KWF 5 / 10 users+3*250+3*20</t>
  </si>
  <si>
    <t>NOD32-KWF-NS-1-825</t>
  </si>
  <si>
    <t>ESET NOD32 for KWF 5 / 10 users+3*250+3*20+5</t>
  </si>
  <si>
    <t>NOD32-KWF-NS-1-830</t>
  </si>
  <si>
    <t>ESET NOD32 for KWF 5 / 10 users+3*250+3*20+2*5</t>
  </si>
  <si>
    <t>NOD32-KWF-NS-1-840</t>
  </si>
  <si>
    <t>ESET NOD32 for KWF 5 / 10 users+3*250+4*20</t>
  </si>
  <si>
    <t>NOD32-KWF-NS-1-860</t>
  </si>
  <si>
    <t>ESET NOD32 for KWF 5 / 10 users+3*250+100</t>
  </si>
  <si>
    <t>NOD32-KWF-NS-1-865</t>
  </si>
  <si>
    <t>ESET NOD32 for KWF 5 / 10 users+3*250+100+5</t>
  </si>
  <si>
    <t>NOD32-KWF-NS-1-870</t>
  </si>
  <si>
    <t>ESET NOD32 for KWF 5 / 10 users+3*250+100+2*5</t>
  </si>
  <si>
    <t>NOD32-KWF-NS-1-880</t>
  </si>
  <si>
    <t>ESET NOD32 for KWF 5 / 10 users+3*250+100+20</t>
  </si>
  <si>
    <t>NOD32-KWF-NS-1-885</t>
  </si>
  <si>
    <t>ESET NOD32 for KWF 5 / 10 users+3*250+100+20+5</t>
  </si>
  <si>
    <t>NOD32-KWF-NS-1-890</t>
  </si>
  <si>
    <t>ESET NOD32 for KWF 5 / 10 users+3*250+100+20+2*5</t>
  </si>
  <si>
    <t>NOD32-KWF-NS-1-900</t>
  </si>
  <si>
    <t>ESET NOD32 for KWF 5 / 10 users+3*250+100+2*20</t>
  </si>
  <si>
    <t>NOD32-KWF-NS-1-905</t>
  </si>
  <si>
    <t>ESET NOD32 for KWF 5 / 10 users+3*250+100+2*20+5</t>
  </si>
  <si>
    <t>NOD32-KWF-NS-1-910</t>
  </si>
  <si>
    <t>ESET NOD32 for KWF 5 / 10 users+3*250+100+2*20+2*5</t>
  </si>
  <si>
    <t>NOD32-KWF-NS-1-920</t>
  </si>
  <si>
    <t>ESET NOD32 for KWF 5 / 10 users+3*250+100+3*20</t>
  </si>
  <si>
    <t>NOD32-KWF-NS-1-925</t>
  </si>
  <si>
    <t>ESET NOD32 for KWF 5 / 10 users+3*250+100+3*20+5</t>
  </si>
  <si>
    <t>NOD32-KWF-NS-1-930</t>
  </si>
  <si>
    <t>ESET NOD32 for KWF 5 / 10 users+3*250+100+3*20+2*5</t>
  </si>
  <si>
    <t>NOD32-KWF-NS-1-940</t>
  </si>
  <si>
    <t>ESET NOD32 for KWF 5 / 10 users+3*250+100+4*20</t>
  </si>
  <si>
    <t>NOD32-KWF-NS-1-960</t>
  </si>
  <si>
    <t>ESET NOD32 for KWF 5 / 10 users+3*250+2*100</t>
  </si>
  <si>
    <t>NOD32-KWF-NS-1-1000</t>
  </si>
  <si>
    <t>ESET NOD32 for KWF 5 / 10 users+4*250</t>
  </si>
  <si>
    <t>ESET-MPACK-NOD32-BE</t>
  </si>
  <si>
    <t xml:space="preserve">ESET-MPACK-NOD32-SB </t>
  </si>
  <si>
    <t>ESET-MPACK-NOD32-MS</t>
  </si>
  <si>
    <t>ESET-MPACK-NOD32-GP</t>
  </si>
  <si>
    <t>ESET-MPACK-NOD32-LBE</t>
  </si>
  <si>
    <t xml:space="preserve">ESET-MPACK-NOD32-LSB </t>
  </si>
  <si>
    <t>ESET-MPACK-NOD32-LMS</t>
  </si>
  <si>
    <t>ESET-MPACK-NOD32-LGP</t>
  </si>
  <si>
    <t>NOD32-ENA-RN(BOX)-1-1</t>
  </si>
  <si>
    <t>NOD32-ENA-RN(CARD)-1-1</t>
  </si>
  <si>
    <t>NOD32-ESS-RN(BOX)-1-1</t>
  </si>
  <si>
    <t>NOD32-ESS-RN(CARD)-1-1</t>
  </si>
  <si>
    <t>5pack</t>
  </si>
  <si>
    <t>Антивирус ESET NOD32 SMALL Business Pack newsale for 5 user</t>
  </si>
  <si>
    <t>10pack</t>
  </si>
  <si>
    <t>Антивирус ESET NOD32 SMALL Business Pack newsale for 10 user</t>
  </si>
  <si>
    <t>NOD32-SBP-NS(KEY)-1-5</t>
  </si>
  <si>
    <t>NOD32-SBP-NS(KEY)-1-10</t>
  </si>
  <si>
    <t>NOD32-NBE-NS-1-5</t>
  </si>
  <si>
    <t>NOD32-NBE-NS-1-6</t>
  </si>
  <si>
    <t>NOD32-NBE-NS-1-7</t>
  </si>
  <si>
    <t>NOD32-NBE-NS-1-8</t>
  </si>
  <si>
    <t>NOD32-NBE-NS-1-9</t>
  </si>
  <si>
    <t>NOD32-NBE-NS-1-10</t>
  </si>
  <si>
    <t>NOD32-NBE-NS-1-11</t>
  </si>
  <si>
    <t>NOD32-NBE-NS-1-12</t>
  </si>
  <si>
    <t>NOD32-NBE-NS-1-13</t>
  </si>
  <si>
    <t>NOD32-NBE-NS-1-14</t>
  </si>
  <si>
    <t>NOD32-NBE-NS-1-15</t>
  </si>
  <si>
    <t>NOD32-NBE-NS-1-16</t>
  </si>
  <si>
    <t>NOD32-NBE-NS-1-17</t>
  </si>
  <si>
    <t>NOD32-NBE-NS-1-18</t>
  </si>
  <si>
    <t>NOD32-NBE-NS-1-19</t>
  </si>
  <si>
    <t>NOD32-NBE-NS-1-20</t>
  </si>
  <si>
    <t>NOD32-NBE-NS-1-21</t>
  </si>
  <si>
    <t>NOD32-NBE-NS-1-22</t>
  </si>
  <si>
    <t>NOD32-NBE-NS-1-23</t>
  </si>
  <si>
    <t>NOD32-NBE-NS-1-24</t>
  </si>
  <si>
    <t>NOD32-NBE-NS-1-25</t>
  </si>
  <si>
    <t>NOD32-NBE-NS-1-26</t>
  </si>
  <si>
    <t>NOD32-NBE-NS-1-27</t>
  </si>
  <si>
    <t>NOD32-NBE-NS-1-28</t>
  </si>
  <si>
    <t>NOD32-NBE-NS-1-29</t>
  </si>
  <si>
    <t>NOD32-NBE-NS-1-30</t>
  </si>
  <si>
    <t>NOD32-NBE-NS-1-31</t>
  </si>
  <si>
    <t>NOD32-NBE-NS-1-32</t>
  </si>
  <si>
    <t>NOD32-NBE-NS-1-33</t>
  </si>
  <si>
    <t>NOD32-NBE-NS-1-34</t>
  </si>
  <si>
    <t>NOD32-NBE-NS-1-35</t>
  </si>
  <si>
    <t>NOD32-NBE-NS-1-36</t>
  </si>
  <si>
    <t>NOD32-NBE-NS-1-37</t>
  </si>
  <si>
    <t>NOD32-NBE-NS-1-38</t>
  </si>
  <si>
    <t>NOD32-NBE-NS-1-39</t>
  </si>
  <si>
    <t>NOD32-NBE-NS-1-40</t>
  </si>
  <si>
    <t>NOD32-NBE-NS-1-41</t>
  </si>
  <si>
    <t>NOD32-NBE-NS-1-42</t>
  </si>
  <si>
    <t>NOD32-NBE-NS-1-43</t>
  </si>
  <si>
    <t>NOD32-NBE-NS-1-44</t>
  </si>
  <si>
    <t>NOD32-NBE-NS-1-45</t>
  </si>
  <si>
    <t>NOD32-NBE-NS-1-46</t>
  </si>
  <si>
    <t>NOD32-NBE-NS-1-47</t>
  </si>
  <si>
    <t>NOD32-NBE-NS-1-48</t>
  </si>
  <si>
    <t>NOD32-NBE-NS-1-49</t>
  </si>
  <si>
    <t>NOD32-NBE-NS-1-50</t>
  </si>
  <si>
    <t>NOD32-NBE-NS-1-51</t>
  </si>
  <si>
    <t>NOD32-NBE-NS-1-52</t>
  </si>
  <si>
    <t>NOD32-NBE-NS-1-53</t>
  </si>
  <si>
    <t>NOD32-NBE-NS-1-54</t>
  </si>
  <si>
    <t>NOD32-NBE-NS-1-55</t>
  </si>
  <si>
    <t>NOD32-NBE-NS-1-56</t>
  </si>
  <si>
    <t>NOD32-NBE-NS-1-57</t>
  </si>
  <si>
    <t>NOD32-NBE-NS-1-58</t>
  </si>
  <si>
    <t>NOD32-NBE-NS-1-59</t>
  </si>
  <si>
    <t>NOD32-NBE-NS-1-60</t>
  </si>
  <si>
    <t>NOD32-NBE-NS-1-61</t>
  </si>
  <si>
    <t>NOD32-NBE-NS-1-62</t>
  </si>
  <si>
    <t>NOD32-NBE-NS-1-63</t>
  </si>
  <si>
    <t>NOD32-NBE-NS-1-64</t>
  </si>
  <si>
    <t>NOD32-NBE-NS-1-65</t>
  </si>
  <si>
    <t>NOD32-NBE-NS-1-66</t>
  </si>
  <si>
    <t>NOD32-NBE-NS-1-67</t>
  </si>
  <si>
    <t>NOD32-NBE-NS-1-68</t>
  </si>
  <si>
    <t>NOD32-NBE-NS-1-69</t>
  </si>
  <si>
    <t>NOD32-NBE-NS-1-70</t>
  </si>
  <si>
    <t>NOD32-NBE-NS-1-71</t>
  </si>
  <si>
    <t>NOD32-NBE-NS-1-72</t>
  </si>
  <si>
    <t>NOD32-NBE-NS-1-73</t>
  </si>
  <si>
    <t>NOD32-NBE-NS-1-74</t>
  </si>
  <si>
    <t>NOD32-NBE-NS-1-75</t>
  </si>
  <si>
    <t>NOD32-NBE-NS-1-76</t>
  </si>
  <si>
    <t>NOD32-NBE-NS-1-77</t>
  </si>
  <si>
    <t>NOD32-NBE-NS-1-78</t>
  </si>
  <si>
    <t>NOD32-NBE-NS-1-79</t>
  </si>
  <si>
    <t>NOD32-NBE-NS-1-80</t>
  </si>
  <si>
    <t>NOD32-NBE-NS-1-81</t>
  </si>
  <si>
    <t>NOD32-NBE-NS-1-82</t>
  </si>
  <si>
    <t>NOD32-NBE-NS-1-83</t>
  </si>
  <si>
    <t>NOD32-NBE-NS-1-84</t>
  </si>
  <si>
    <t>NOD32-NBE-NS-1-85</t>
  </si>
  <si>
    <t>NOD32-NBE-NS-1-86</t>
  </si>
  <si>
    <t>NOD32-NBE-NS-1-87</t>
  </si>
  <si>
    <t>NOD32-NBE-NS-1-88</t>
  </si>
  <si>
    <t>NOD32-NBE-NS-1-89</t>
  </si>
  <si>
    <t>NOD32-NBE-NS-1-90</t>
  </si>
  <si>
    <t>NOD32-NBE-NS-1-91</t>
  </si>
  <si>
    <t>NOD32-NBE-NS-1-92</t>
  </si>
  <si>
    <t>NOD32-NBE-NS-1-93</t>
  </si>
  <si>
    <t>NOD32-NBE-NS-1-94</t>
  </si>
  <si>
    <t>NOD32-NBE-NS-1-95</t>
  </si>
  <si>
    <t>NOD32-NBE-NS-1-96</t>
  </si>
  <si>
    <t>NOD32-NBE-NS-1-97</t>
  </si>
  <si>
    <t>NOD32-NBE-NS-1-98</t>
  </si>
  <si>
    <t>NOD32-NBE-NS-1-99</t>
  </si>
  <si>
    <t>NOD32-NBE-NS-1-100</t>
  </si>
  <si>
    <t>NOD32-NBE-NS-1-101</t>
  </si>
  <si>
    <t>NOD32-NBE-NS-1-102</t>
  </si>
  <si>
    <t>NOD32-NBE-NS-1-103</t>
  </si>
  <si>
    <t>NOD32-NBE-NS-1-104</t>
  </si>
  <si>
    <t>NOD32-NBE-NS-1-105</t>
  </si>
  <si>
    <t>NOD32-NBE-NS-1-106</t>
  </si>
  <si>
    <t>NOD32-NBE-NS-1-107</t>
  </si>
  <si>
    <t>NOD32-NBE-NS-1-108</t>
  </si>
  <si>
    <t>NOD32-NBE-NS-1-109</t>
  </si>
  <si>
    <t>NOD32-NBE-NS-1-110</t>
  </si>
  <si>
    <t>NOD32-NBE-NS-1-111</t>
  </si>
  <si>
    <t>NOD32-NBE-NS-1-112</t>
  </si>
  <si>
    <t>NOD32-NBE-NS-1-113</t>
  </si>
  <si>
    <t>NOD32-NBE-NS-1-114</t>
  </si>
  <si>
    <t>NOD32-NBE-NS-1-115</t>
  </si>
  <si>
    <t>NOD32-NBE-NS-1-116</t>
  </si>
  <si>
    <t>NOD32-NBE-NS-1-117</t>
  </si>
  <si>
    <t>NOD32-NBE-NS-1-118</t>
  </si>
  <si>
    <t>NOD32-NBE-NS-1-119</t>
  </si>
  <si>
    <t>NOD32-NBE-NS-1-120</t>
  </si>
  <si>
    <t>NOD32-NBE-NS-1-121</t>
  </si>
  <si>
    <t>NOD32-NBE-NS-1-122</t>
  </si>
  <si>
    <t>NOD32-NBE-NS-1-123</t>
  </si>
  <si>
    <t>NOD32-NBE-NS-1-124</t>
  </si>
  <si>
    <t>NOD32-NBE-NS-1-125</t>
  </si>
  <si>
    <t>NOD32-NBE-NS-1-126</t>
  </si>
  <si>
    <t>NOD32-NBE-NS-1-127</t>
  </si>
  <si>
    <t>NOD32-NBE-NS-1-128</t>
  </si>
  <si>
    <t>NOD32-NBE-NS-1-129</t>
  </si>
  <si>
    <t>NOD32-NBE-NS-1-130</t>
  </si>
  <si>
    <t>NOD32-NBE-NS-1-131</t>
  </si>
  <si>
    <t>NOD32-NBE-NS-1-132</t>
  </si>
  <si>
    <t>NOD32-NBE-NS-1-133</t>
  </si>
  <si>
    <t>NOD32-NBE-NS-1-134</t>
  </si>
  <si>
    <t>NOD32-NBE-NS-1-135</t>
  </si>
  <si>
    <t>NOD32-NBE-NS-1-136</t>
  </si>
  <si>
    <t>NOD32-NBE-NS-1-137</t>
  </si>
  <si>
    <t>NOD32-NBE-NS-1-138</t>
  </si>
  <si>
    <t>NOD32-NBE-NS-1-139</t>
  </si>
  <si>
    <t>NOD32-NBE-NS-1-140</t>
  </si>
  <si>
    <t>NOD32-NBE-NS-1-141</t>
  </si>
  <si>
    <t>NOD32-NBE-NS-1-142</t>
  </si>
  <si>
    <t>NOD32-NBE-NS-1-143</t>
  </si>
  <si>
    <t>NOD32-NBE-NS-1-144</t>
  </si>
  <si>
    <t>NOD32-NBE-NS-1-145</t>
  </si>
  <si>
    <t>NOD32-NBE-NS-1-146</t>
  </si>
  <si>
    <t>NOD32-NBE-NS-1-147</t>
  </si>
  <si>
    <t>NOD32-NBE-NS-1-148</t>
  </si>
  <si>
    <t>NOD32-NBE-NS-1-149</t>
  </si>
  <si>
    <t>NOD32-NBE-NS-1-150</t>
  </si>
  <si>
    <t>NOD32-NBE-NS-1-151</t>
  </si>
  <si>
    <t>NOD32-NBE-NS-1-152</t>
  </si>
  <si>
    <t>NOD32-NBE-NS-1-153</t>
  </si>
  <si>
    <t>NOD32-NBE-NS-1-154</t>
  </si>
  <si>
    <t>NOD32-NBE-NS-1-155</t>
  </si>
  <si>
    <t>NOD32-NBE-NS-1-156</t>
  </si>
  <si>
    <t>NOD32-NBE-NS-1-157</t>
  </si>
  <si>
    <t>NOD32-NBE-NS-1-158</t>
  </si>
  <si>
    <t>NOD32-NBE-NS-1-159</t>
  </si>
  <si>
    <t>NOD32-NBE-NS-1-160</t>
  </si>
  <si>
    <t>NOD32-NBE-NS-1-161</t>
  </si>
  <si>
    <t>NOD32-NBE-NS-1-162</t>
  </si>
  <si>
    <t>NOD32-NBE-NS-1-163</t>
  </si>
  <si>
    <t>NOD32-NBE-NS-1-164</t>
  </si>
  <si>
    <t>NOD32-NBE-NS-1-165</t>
  </si>
  <si>
    <t>NOD32-NBE-NS-1-166</t>
  </si>
  <si>
    <t>NOD32-NBE-NS-1-167</t>
  </si>
  <si>
    <t>NOD32-NBE-NS-1-168</t>
  </si>
  <si>
    <t>NOD32-NBE-NS-1-169</t>
  </si>
  <si>
    <t>NOD32-NBE-NS-1-170</t>
  </si>
  <si>
    <t>NOD32-NBE-NS-1-171</t>
  </si>
  <si>
    <t>NOD32-NBE-NS-1-172</t>
  </si>
  <si>
    <t>NOD32-NBE-NS-1-173</t>
  </si>
  <si>
    <t>NOD32-NBE-NS-1-174</t>
  </si>
  <si>
    <t>NOD32-NBE-NS-1-175</t>
  </si>
  <si>
    <t>NOD32-NBE-NS-1-176</t>
  </si>
  <si>
    <t>NOD32-NBE-NS-1-177</t>
  </si>
  <si>
    <t>NOD32-NBE-NS-1-178</t>
  </si>
  <si>
    <t>NOD32-NBE-NS-1-179</t>
  </si>
  <si>
    <t>NOD32-NBE-NS-1-180</t>
  </si>
  <si>
    <t>NOD32-NBE-NS-1-181</t>
  </si>
  <si>
    <t>NOD32-NBE-NS-1-182</t>
  </si>
  <si>
    <t>NOD32-NBE-NS-1-183</t>
  </si>
  <si>
    <t>NOD32-NBE-NS-1-184</t>
  </si>
  <si>
    <t>NOD32-NBE-NS-1-185</t>
  </si>
  <si>
    <t>NOD32-NBE-NS-1-186</t>
  </si>
  <si>
    <t>NOD32-NBE-NS-1-187</t>
  </si>
  <si>
    <t>NOD32-NBE-NS-1-188</t>
  </si>
  <si>
    <t>NOD32-NBE-NS-1-189</t>
  </si>
  <si>
    <t>NOD32-NBE-NS-1-190</t>
  </si>
  <si>
    <t>NOD32-NBE-NS-1-191</t>
  </si>
  <si>
    <t>NOD32-NBE-NS-1-192</t>
  </si>
  <si>
    <t>NOD32-NBE-NS-1-193</t>
  </si>
  <si>
    <t>NOD32-NBE-NS-1-194</t>
  </si>
  <si>
    <t>NOD32-NBE-NS-1-195</t>
  </si>
  <si>
    <t>NOD32-NBE-NS-1-196</t>
  </si>
  <si>
    <t>NOD32-NBE-NS-1-197</t>
  </si>
  <si>
    <t>NOD32-NBE-NS-1-198</t>
  </si>
  <si>
    <t>NOD32-NBE-NS-1-199</t>
  </si>
  <si>
    <t>NOD32-NBE-NS-1-200</t>
  </si>
  <si>
    <t>NOD32-NBE-NS-1-210</t>
  </si>
  <si>
    <t>NOD32-NBE-NS-1-220</t>
  </si>
  <si>
    <t>NOD32-NBE-NS-1-230</t>
  </si>
  <si>
    <t>NOD32-NBE-NS-1-240</t>
  </si>
  <si>
    <t>NOD32-NBE-NS-1-250</t>
  </si>
  <si>
    <t>NOD32-NBE-NS-1-260</t>
  </si>
  <si>
    <t>NOD32-NBE-NS-1-270</t>
  </si>
  <si>
    <t>NOD32-NBE-NS-1-280</t>
  </si>
  <si>
    <t>NOD32-NBE-NS-1-290</t>
  </si>
  <si>
    <t>NOD32-NBE-NS-1-300</t>
  </si>
  <si>
    <t>NOD32-NBE-NS-1-310</t>
  </si>
  <si>
    <t>NOD32-NBE-NS-1-320</t>
  </si>
  <si>
    <t>NOD32-NBE-NS-1-330</t>
  </si>
  <si>
    <t>NOD32-NBE-NS-1-340</t>
  </si>
  <si>
    <t>NOD32-NBE-NS-1-350</t>
  </si>
  <si>
    <t>NOD32-NBE-NS-1-360</t>
  </si>
  <si>
    <t>NOD32-NBE-NS-1-370</t>
  </si>
  <si>
    <t>NOD32-NBE-NS-1-380</t>
  </si>
  <si>
    <t>NOD32-NBE-NS-1-390</t>
  </si>
  <si>
    <t>NOD32-NBE-NS-1-400</t>
  </si>
  <si>
    <t>NOD32-NBE-NS-1-410</t>
  </si>
  <si>
    <t>NOD32-NBE-NS-1-420</t>
  </si>
  <si>
    <t>NOD32-NBE-NS-1-430</t>
  </si>
  <si>
    <t>NOD32-NBE-NS-1-440</t>
  </si>
  <si>
    <t>NOD32-NBE-NS-1-450</t>
  </si>
  <si>
    <t>NOD32-NBE-NS-1-460</t>
  </si>
  <si>
    <t>NOD32-NBE-NS-1-470</t>
  </si>
  <si>
    <t>NOD32-NBE-NS-1-480</t>
  </si>
  <si>
    <t>NOD32-NBE-NS-1-490</t>
  </si>
  <si>
    <t>NOD32-NBE-NS-1-500</t>
  </si>
  <si>
    <t>NOD32-NBE-NS-1-525</t>
  </si>
  <si>
    <t>NOD32-NBE-NS-1-550</t>
  </si>
  <si>
    <t>NOD32-NBE-NS-1-575</t>
  </si>
  <si>
    <t>NOD32-NBE-NS-1-600</t>
  </si>
  <si>
    <t>NOD32-NBE-NS-1-625</t>
  </si>
  <si>
    <t>NOD32-NBE-NS-1-650</t>
  </si>
  <si>
    <t>NOD32-NBE-NS-1-675</t>
  </si>
  <si>
    <t>NOD32-NBE-NS-1-700</t>
  </si>
  <si>
    <t>NOD32-NBE-NS-1-725</t>
  </si>
  <si>
    <t>NOD32-NBE-NS-1-750</t>
  </si>
  <si>
    <t>NOD32-NBE-NS-1-775</t>
  </si>
  <si>
    <t>NOD32-NBE-NS-1-800</t>
  </si>
  <si>
    <t>NOD32-NBE-NS-1-825</t>
  </si>
  <si>
    <t>NOD32-NBE-NS-1-850</t>
  </si>
  <si>
    <t>NOD32-NBE-NS-1-875</t>
  </si>
  <si>
    <t>NOD32-NBE-NS-1-900</t>
  </si>
  <si>
    <t>NOD32-NBE-NS-1-925</t>
  </si>
  <si>
    <t>NOD32-NBE-NS-1-950</t>
  </si>
  <si>
    <t>NOD32-NBE-NS-1-975</t>
  </si>
  <si>
    <t>NOD32-NBE-NS-1-1000</t>
  </si>
  <si>
    <t>NOD32-SBE-NS-1-5</t>
  </si>
  <si>
    <t xml:space="preserve"> ESET NOD32 Smart Security Business Edition newsale for 5 user</t>
  </si>
  <si>
    <t>NOD32-SBE-NS-1-6</t>
  </si>
  <si>
    <t xml:space="preserve"> ESET NOD32 Smart Security Business Edition newsale for 6 user</t>
  </si>
  <si>
    <t>NOD32-SBE-NS-1-7</t>
  </si>
  <si>
    <t xml:space="preserve"> ESET NOD32 Smart Security Business Edition newsale for 7 user</t>
  </si>
  <si>
    <t>NOD32-SBE-NS-1-8</t>
  </si>
  <si>
    <t xml:space="preserve"> ESET NOD32 Smart Security Business Edition newsale for 8 user</t>
  </si>
  <si>
    <t>NOD32-SBE-NS-1-9</t>
  </si>
  <si>
    <t xml:space="preserve"> ESET NOD32 Smart Security Business Edition newsale for 9 user</t>
  </si>
  <si>
    <t>NOD32-SBE-NS-1-10</t>
  </si>
  <si>
    <t xml:space="preserve"> ESET NOD32 Smart Security Business Edition newsale for 10 user</t>
  </si>
  <si>
    <t>NOD32-SBE-NS-1-11</t>
  </si>
  <si>
    <t xml:space="preserve"> ESET NOD32 Smart Security Business Edition newsale for 11 user</t>
  </si>
  <si>
    <t>NOD32-SBE-NS-1-12</t>
  </si>
  <si>
    <t xml:space="preserve"> ESET NOD32 Smart Security Business Edition newsale for 12 user</t>
  </si>
  <si>
    <t>NOD32-SBE-NS-1-13</t>
  </si>
  <si>
    <t xml:space="preserve"> ESET NOD32 Smart Security Business Edition newsale for 13 user</t>
  </si>
  <si>
    <t>NOD32-SBE-NS-1-14</t>
  </si>
  <si>
    <t xml:space="preserve"> ESET NOD32 Smart Security Business Edition newsale for 14 user</t>
  </si>
  <si>
    <t>NOD32-SBE-NS-1-15</t>
  </si>
  <si>
    <t xml:space="preserve"> ESET NOD32 Smart Security Business Edition newsale for 15 user</t>
  </si>
  <si>
    <t>NOD32-SBE-NS-1-16</t>
  </si>
  <si>
    <t xml:space="preserve"> ESET NOD32 Smart Security Business Edition newsale for 16 user</t>
  </si>
  <si>
    <t>NOD32-SBE-NS-1-17</t>
  </si>
  <si>
    <t xml:space="preserve"> ESET NOD32 Smart Security Business Edition newsale for 17 user</t>
  </si>
  <si>
    <t>NOD32-SBE-NS-1-18</t>
  </si>
  <si>
    <t xml:space="preserve"> ESET NOD32 Smart Security Business Edition newsale for 18 user</t>
  </si>
  <si>
    <t>NOD32-SBE-NS-1-19</t>
  </si>
  <si>
    <t xml:space="preserve"> ESET NOD32 Smart Security Business Edition newsale for 19 user</t>
  </si>
  <si>
    <t>NOD32-SBE-NS-1-20</t>
  </si>
  <si>
    <t xml:space="preserve"> ESET NOD32 Smart Security Business Edition newsale for 20 user</t>
  </si>
  <si>
    <t>NOD32-SBE-NS-1-21</t>
  </si>
  <si>
    <t xml:space="preserve"> ESET NOD32 Smart Security Business Edition newsale for 21 user</t>
  </si>
  <si>
    <t>NOD32-SBE-NS-1-22</t>
  </si>
  <si>
    <t xml:space="preserve"> ESET NOD32 Smart Security Business Edition newsale for 22 user</t>
  </si>
  <si>
    <t>NOD32-SBE-NS-1-23</t>
  </si>
  <si>
    <t xml:space="preserve"> ESET NOD32 Smart Security Business Edition newsale for 23 user</t>
  </si>
  <si>
    <t>NOD32-SBE-NS-1-24</t>
  </si>
  <si>
    <t xml:space="preserve"> ESET NOD32 Smart Security Business Edition newsale for 24 user</t>
  </si>
  <si>
    <t>NOD32-SBE-NS-1-25</t>
  </si>
  <si>
    <t xml:space="preserve"> ESET NOD32 Smart Security Business Edition newsale for 25 user</t>
  </si>
  <si>
    <t>NOD32-SBE-NS-1-26</t>
  </si>
  <si>
    <t xml:space="preserve"> ESET NOD32 Smart Security Business Edition newsale for 26 user</t>
  </si>
  <si>
    <t>NOD32-SBE-NS-1-27</t>
  </si>
  <si>
    <t xml:space="preserve"> ESET NOD32 Smart Security Business Edition newsale for 27 user</t>
  </si>
  <si>
    <t>NOD32-SBE-NS-1-28</t>
  </si>
  <si>
    <t xml:space="preserve"> ESET NOD32 Smart Security Business Edition newsale for 28 user</t>
  </si>
  <si>
    <t>NOD32-SBE-NS-1-29</t>
  </si>
  <si>
    <t xml:space="preserve"> ESET NOD32 Smart Security Business Edition newsale for 29 user</t>
  </si>
  <si>
    <t>NOD32-SBE-NS-1-30</t>
  </si>
  <si>
    <t xml:space="preserve"> ESET NOD32 Smart Security Business Edition newsale for 30 user</t>
  </si>
  <si>
    <t>NOD32-SBE-NS-1-31</t>
  </si>
  <si>
    <t xml:space="preserve"> ESET NOD32 Smart Security Business Edition newsale for 31 user</t>
  </si>
  <si>
    <t>NOD32-SBE-NS-1-32</t>
  </si>
  <si>
    <t xml:space="preserve"> ESET NOD32 Smart Security Business Edition newsale for 32 user</t>
  </si>
  <si>
    <t>NOD32-SBE-NS-1-33</t>
  </si>
  <si>
    <t xml:space="preserve"> ESET NOD32 Smart Security Business Edition newsale for 33 user</t>
  </si>
  <si>
    <t>NOD32-SBE-NS-1-34</t>
  </si>
  <si>
    <t xml:space="preserve"> ESET NOD32 Smart Security Business Edition newsale for 34 user</t>
  </si>
  <si>
    <t>NOD32-SBE-NS-1-35</t>
  </si>
  <si>
    <t xml:space="preserve"> ESET NOD32 Smart Security Business Edition newsale for 35 user</t>
  </si>
  <si>
    <t>NOD32-SBE-NS-1-36</t>
  </si>
  <si>
    <t xml:space="preserve"> ESET NOD32 Smart Security Business Edition newsale for 36 user</t>
  </si>
  <si>
    <t>NOD32-SBE-NS-1-37</t>
  </si>
  <si>
    <t xml:space="preserve"> ESET NOD32 Smart Security Business Edition newsale for 37 user</t>
  </si>
  <si>
    <t>NOD32-SBE-NS-1-38</t>
  </si>
  <si>
    <t xml:space="preserve"> ESET NOD32 Smart Security Business Edition newsale for 38 user</t>
  </si>
  <si>
    <t>NOD32-SBE-NS-1-39</t>
  </si>
  <si>
    <t xml:space="preserve"> ESET NOD32 Smart Security Business Edition newsale for 39 user</t>
  </si>
  <si>
    <t>NOD32-SBE-NS-1-40</t>
  </si>
  <si>
    <t xml:space="preserve"> ESET NOD32 Smart Security Business Edition newsale for 40 user</t>
  </si>
  <si>
    <t>NOD32-SBE-NS-1-41</t>
  </si>
  <si>
    <t xml:space="preserve"> ESET NOD32 Smart Security Business Edition newsale for 41 user</t>
  </si>
  <si>
    <t>NOD32-SBE-NS-1-42</t>
  </si>
  <si>
    <t xml:space="preserve"> ESET NOD32 Smart Security Business Edition newsale for 42 user</t>
  </si>
  <si>
    <t>NOD32-SBE-NS-1-43</t>
  </si>
  <si>
    <t xml:space="preserve"> ESET NOD32 Smart Security Business Edition newsale for 43 user</t>
  </si>
  <si>
    <t>NOD32-SBE-NS-1-44</t>
  </si>
  <si>
    <t xml:space="preserve"> ESET NOD32 Smart Security Business Edition newsale for 44 user</t>
  </si>
  <si>
    <t>NOD32-SBE-NS-1-45</t>
  </si>
  <si>
    <t xml:space="preserve"> ESET NOD32 Smart Security Business Edition newsale for 45 user</t>
  </si>
  <si>
    <t>NOD32-SBE-NS-1-46</t>
  </si>
  <si>
    <t xml:space="preserve"> ESET NOD32 Smart Security Business Edition newsale for 46 user</t>
  </si>
  <si>
    <t>NOD32-SBE-NS-1-47</t>
  </si>
  <si>
    <t xml:space="preserve"> ESET NOD32 Smart Security Business Edition newsale for 47 user</t>
  </si>
  <si>
    <t>NOD32-SBE-NS-1-48</t>
  </si>
  <si>
    <t xml:space="preserve"> ESET NOD32 Smart Security Business Edition newsale for 48 user</t>
  </si>
  <si>
    <t>NOD32-SBE-NS-1-49</t>
  </si>
  <si>
    <t xml:space="preserve"> ESET NOD32 Smart Security Business Edition newsale for 49 user</t>
  </si>
  <si>
    <t>NOD32-SBE-NS-1-50</t>
  </si>
  <si>
    <t xml:space="preserve"> ESET NOD32 Smart Security Business Edition newsale for 50 user</t>
  </si>
  <si>
    <t>NOD32-SBE-NS-1-51</t>
  </si>
  <si>
    <t xml:space="preserve"> ESET NOD32 Smart Security Business Edition newsale for 51 user</t>
  </si>
  <si>
    <t>NOD32-SBE-NS-1-52</t>
  </si>
  <si>
    <t xml:space="preserve"> ESET NOD32 Smart Security Business Edition newsale for 52 user</t>
  </si>
  <si>
    <t>NOD32-SBE-NS-1-53</t>
  </si>
  <si>
    <t xml:space="preserve"> ESET NOD32 Smart Security Business Edition newsale for 53 user</t>
  </si>
  <si>
    <t>NOD32-SBE-NS-1-54</t>
  </si>
  <si>
    <t xml:space="preserve"> ESET NOD32 Smart Security Business Edition newsale for 54 user</t>
  </si>
  <si>
    <t>NOD32-SBE-NS-1-55</t>
  </si>
  <si>
    <t xml:space="preserve"> ESET NOD32 Smart Security Business Edition newsale for 55 user</t>
  </si>
  <si>
    <t>NOD32-SBE-NS-1-56</t>
  </si>
  <si>
    <t xml:space="preserve"> ESET NOD32 Smart Security Business Edition newsale for 56 user</t>
  </si>
  <si>
    <t>NOD32-SBE-NS-1-57</t>
  </si>
  <si>
    <t xml:space="preserve"> ESET NOD32 Smart Security Business Edition newsale for 57 user</t>
  </si>
  <si>
    <t>NOD32-SBE-NS-1-58</t>
  </si>
  <si>
    <t xml:space="preserve"> ESET NOD32 Smart Security Business Edition newsale for 58 user</t>
  </si>
  <si>
    <t>NOD32-SBE-NS-1-59</t>
  </si>
  <si>
    <t xml:space="preserve"> ESET NOD32 Smart Security Business Edition newsale for 59 user</t>
  </si>
  <si>
    <t>NOD32-SBE-NS-1-60</t>
  </si>
  <si>
    <t xml:space="preserve"> ESET NOD32 Smart Security Business Edition newsale for 60 user</t>
  </si>
  <si>
    <t>NOD32-SBE-NS-1-61</t>
  </si>
  <si>
    <t xml:space="preserve"> ESET NOD32 Smart Security Business Edition newsale for 61 user</t>
  </si>
  <si>
    <t>NOD32-SBE-NS-1-62</t>
  </si>
  <si>
    <t xml:space="preserve"> ESET NOD32 Smart Security Business Edition newsale for 62 user</t>
  </si>
  <si>
    <t>NOD32-SBE-NS-1-63</t>
  </si>
  <si>
    <t xml:space="preserve"> ESET NOD32 Smart Security Business Edition newsale for 63 user</t>
  </si>
  <si>
    <t>NOD32-SBE-NS-1-64</t>
  </si>
  <si>
    <t xml:space="preserve"> ESET NOD32 Smart Security Business Edition newsale for 64 user</t>
  </si>
  <si>
    <t>NOD32-SBE-NS-1-65</t>
  </si>
  <si>
    <t xml:space="preserve"> ESET NOD32 Smart Security Business Edition newsale for 65 user</t>
  </si>
  <si>
    <t>NOD32-SBE-NS-1-66</t>
  </si>
  <si>
    <t xml:space="preserve"> ESET NOD32 Smart Security Business Edition newsale for 66 user</t>
  </si>
  <si>
    <t>NOD32-SBE-NS-1-67</t>
  </si>
  <si>
    <t xml:space="preserve"> ESET NOD32 Smart Security Business Edition newsale for 67 user</t>
  </si>
  <si>
    <t>NOD32-SBE-NS-1-68</t>
  </si>
  <si>
    <t xml:space="preserve"> ESET NOD32 Smart Security Business Edition newsale for 68 user</t>
  </si>
  <si>
    <t>NOD32-SBE-NS-1-69</t>
  </si>
  <si>
    <t xml:space="preserve"> ESET NOD32 Smart Security Business Edition newsale for 69 user</t>
  </si>
  <si>
    <t>NOD32-SBE-NS-1-70</t>
  </si>
  <si>
    <t xml:space="preserve"> ESET NOD32 Smart Security Business Edition newsale for 70 user</t>
  </si>
  <si>
    <t>NOD32-SBE-NS-1-71</t>
  </si>
  <si>
    <t xml:space="preserve"> ESET NOD32 Smart Security Business Edition newsale for 71 user</t>
  </si>
  <si>
    <t>NOD32-SBE-NS-1-72</t>
  </si>
  <si>
    <t xml:space="preserve"> ESET NOD32 Smart Security Business Edition newsale for 72 user</t>
  </si>
  <si>
    <t>NOD32-SBE-NS-1-73</t>
  </si>
  <si>
    <t xml:space="preserve"> ESET NOD32 Smart Security Business Edition newsale for 73 user</t>
  </si>
  <si>
    <t>NOD32-SBE-NS-1-74</t>
  </si>
  <si>
    <t xml:space="preserve"> ESET NOD32 Smart Security Business Edition newsale for 74 user</t>
  </si>
  <si>
    <t>NOD32-SBE-NS-1-75</t>
  </si>
  <si>
    <t xml:space="preserve"> ESET NOD32 Smart Security Business Edition newsale for 75 user</t>
  </si>
  <si>
    <t>NOD32-SBE-NS-1-76</t>
  </si>
  <si>
    <t xml:space="preserve"> ESET NOD32 Smart Security Business Edition newsale for 76 user</t>
  </si>
  <si>
    <t>NOD32-SBE-NS-1-77</t>
  </si>
  <si>
    <t xml:space="preserve"> ESET NOD32 Smart Security Business Edition newsale for 77 user</t>
  </si>
  <si>
    <t>NOD32-SBE-NS-1-78</t>
  </si>
  <si>
    <t xml:space="preserve"> ESET NOD32 Smart Security Business Edition newsale for 78 user</t>
  </si>
  <si>
    <t>NOD32-SBE-NS-1-79</t>
  </si>
  <si>
    <t xml:space="preserve"> ESET NOD32 Smart Security Business Edition newsale for 79 user</t>
  </si>
  <si>
    <t>NOD32-SBE-NS-1-80</t>
  </si>
  <si>
    <t xml:space="preserve"> ESET NOD32 Smart Security Business Edition newsale for 80 user</t>
  </si>
  <si>
    <t>NOD32-SBE-NS-1-81</t>
  </si>
  <si>
    <t xml:space="preserve"> ESET NOD32 Smart Security Business Edition newsale for 81 user</t>
  </si>
  <si>
    <t>NOD32-SBE-NS-1-82</t>
  </si>
  <si>
    <t xml:space="preserve"> ESET NOD32 Smart Security Business Edition newsale for 82 user</t>
  </si>
  <si>
    <t>NOD32-SBE-NS-1-83</t>
  </si>
  <si>
    <t xml:space="preserve"> ESET NOD32 Smart Security Business Edition newsale for 83 user</t>
  </si>
  <si>
    <t>NOD32-SBE-NS-1-84</t>
  </si>
  <si>
    <t xml:space="preserve"> ESET NOD32 Smart Security Business Edition newsale for 84 user</t>
  </si>
  <si>
    <t>NOD32-SBE-NS-1-85</t>
  </si>
  <si>
    <t xml:space="preserve"> ESET NOD32 Smart Security Business Edition newsale for 85 user</t>
  </si>
  <si>
    <t>NOD32-SBE-NS-1-86</t>
  </si>
  <si>
    <t xml:space="preserve"> ESET NOD32 Smart Security Business Edition newsale for 86 user</t>
  </si>
  <si>
    <t>NOD32-SBE-NS-1-87</t>
  </si>
  <si>
    <t xml:space="preserve"> ESET NOD32 Smart Security Business Edition newsale for 87 user</t>
  </si>
  <si>
    <t>NOD32-SBE-NS-1-88</t>
  </si>
  <si>
    <t xml:space="preserve"> ESET NOD32 Smart Security Business Edition newsale for 88 user</t>
  </si>
  <si>
    <t>NOD32-SBE-NS-1-89</t>
  </si>
  <si>
    <t xml:space="preserve"> ESET NOD32 Smart Security Business Edition newsale for 89 user</t>
  </si>
  <si>
    <t>NOD32-SBE-NS-1-90</t>
  </si>
  <si>
    <t xml:space="preserve"> ESET NOD32 Smart Security Business Edition newsale for 90 user</t>
  </si>
  <si>
    <t>NOD32-SBE-NS-1-91</t>
  </si>
  <si>
    <t xml:space="preserve"> ESET NOD32 Smart Security Business Edition newsale for 91 user</t>
  </si>
  <si>
    <t>NOD32-SBE-NS-1-92</t>
  </si>
  <si>
    <t xml:space="preserve"> ESET NOD32 Smart Security Business Edition newsale for 92 user</t>
  </si>
  <si>
    <t>NOD32-SBE-NS-1-93</t>
  </si>
  <si>
    <t xml:space="preserve"> ESET NOD32 Smart Security Business Edition newsale for 93 user</t>
  </si>
  <si>
    <t>NOD32-SBE-NS-1-94</t>
  </si>
  <si>
    <t xml:space="preserve"> ESET NOD32 Smart Security Business Edition newsale for 94 user</t>
  </si>
  <si>
    <t>NOD32-SBE-NS-1-95</t>
  </si>
  <si>
    <t xml:space="preserve"> ESET NOD32 Smart Security Business Edition newsale for 95 user</t>
  </si>
  <si>
    <t>NOD32-SBE-NS-1-96</t>
  </si>
  <si>
    <t xml:space="preserve"> ESET NOD32 Smart Security Business Edition newsale for 96 user</t>
  </si>
  <si>
    <t>NOD32-SBE-NS-1-97</t>
  </si>
  <si>
    <t xml:space="preserve"> ESET NOD32 Smart Security Business Edition newsale for 97 user</t>
  </si>
  <si>
    <t>NOD32-SBE-NS-1-98</t>
  </si>
  <si>
    <t xml:space="preserve"> ESET NOD32 Smart Security Business Edition newsale for 98 user</t>
  </si>
  <si>
    <t>NOD32-SBE-NS-1-99</t>
  </si>
  <si>
    <t xml:space="preserve"> ESET NOD32 Smart Security Business Edition newsale for 99 user</t>
  </si>
  <si>
    <t>NOD32-SBE-NS-1-100</t>
  </si>
  <si>
    <t xml:space="preserve"> ESET NOD32 Smart Security Business Edition newsale for 100 user</t>
  </si>
  <si>
    <t>NOD32-SBE-NS-1-101</t>
  </si>
  <si>
    <t xml:space="preserve"> ESET NOD32 Smart Security Business Edition newsale for 101 user</t>
  </si>
  <si>
    <t>NOD32-SBE-NS-1-102</t>
  </si>
  <si>
    <t xml:space="preserve"> ESET NOD32 Smart Security Business Edition newsale for 102 user</t>
  </si>
  <si>
    <t>NOD32-SBE-NS-1-103</t>
  </si>
  <si>
    <t xml:space="preserve"> ESET NOD32 Smart Security Business Edition newsale for 103 user</t>
  </si>
  <si>
    <t>NOD32-SBE-NS-1-104</t>
  </si>
  <si>
    <t xml:space="preserve"> ESET NOD32 Smart Security Business Edition newsale for 104 user</t>
  </si>
  <si>
    <t>NOD32-SBE-NS-1-105</t>
  </si>
  <si>
    <t xml:space="preserve"> ESET NOD32 Smart Security Business Edition newsale for 105 user</t>
  </si>
  <si>
    <t>NOD32-SBE-NS-1-106</t>
  </si>
  <si>
    <t xml:space="preserve"> ESET NOD32 Smart Security Business Edition newsale for 106 user</t>
  </si>
  <si>
    <t>NOD32-SBE-NS-1-107</t>
  </si>
  <si>
    <t xml:space="preserve"> ESET NOD32 Smart Security Business Edition newsale for 107 user</t>
  </si>
  <si>
    <t>NOD32-SBE-NS-1-108</t>
  </si>
  <si>
    <t xml:space="preserve"> ESET NOD32 Smart Security Business Edition newsale for 108 user</t>
  </si>
  <si>
    <t>NOD32-SBE-NS-1-109</t>
  </si>
  <si>
    <t xml:space="preserve"> ESET NOD32 Smart Security Business Edition newsale for 109 user</t>
  </si>
  <si>
    <t>NOD32-SBE-NS-1-110</t>
  </si>
  <si>
    <t xml:space="preserve"> ESET NOD32 Smart Security Business Edition newsale for 110 user</t>
  </si>
  <si>
    <t>NOD32-SBE-NS-1-111</t>
  </si>
  <si>
    <t xml:space="preserve"> ESET NOD32 Smart Security Business Edition newsale for 111 user</t>
  </si>
  <si>
    <t>NOD32-SBE-NS-1-112</t>
  </si>
  <si>
    <t xml:space="preserve"> ESET NOD32 Smart Security Business Edition newsale for 112 user</t>
  </si>
  <si>
    <t>NOD32-SBE-NS-1-113</t>
  </si>
  <si>
    <t xml:space="preserve"> ESET NOD32 Smart Security Business Edition newsale for 113 user</t>
  </si>
  <si>
    <t>NOD32-SBE-NS-1-114</t>
  </si>
  <si>
    <t xml:space="preserve"> ESET NOD32 Smart Security Business Edition newsale for 114 user</t>
  </si>
  <si>
    <t>NOD32-SBE-NS-1-115</t>
  </si>
  <si>
    <t xml:space="preserve"> ESET NOD32 Smart Security Business Edition newsale for 115 user</t>
  </si>
  <si>
    <t>NOD32-SBE-NS-1-116</t>
  </si>
  <si>
    <t xml:space="preserve"> ESET NOD32 Smart Security Business Edition newsale for 116 user</t>
  </si>
  <si>
    <t>NOD32-SBE-NS-1-117</t>
  </si>
  <si>
    <t xml:space="preserve"> ESET NOD32 Smart Security Business Edition newsale for 117 user</t>
  </si>
  <si>
    <t>NOD32-SBE-NS-1-118</t>
  </si>
  <si>
    <t xml:space="preserve"> ESET NOD32 Smart Security Business Edition newsale for 118 user</t>
  </si>
  <si>
    <t>NOD32-SBE-NS-1-119</t>
  </si>
  <si>
    <t xml:space="preserve"> ESET NOD32 Smart Security Business Edition newsale for 119 user</t>
  </si>
  <si>
    <t>NOD32-SBE-NS-1-120</t>
  </si>
  <si>
    <t xml:space="preserve"> ESET NOD32 Smart Security Business Edition newsale for 120 user</t>
  </si>
  <si>
    <t>NOD32-SBE-NS-1-121</t>
  </si>
  <si>
    <t xml:space="preserve"> ESET NOD32 Smart Security Business Edition newsale for 121 user</t>
  </si>
  <si>
    <t>NOD32-SBE-NS-1-122</t>
  </si>
  <si>
    <t xml:space="preserve"> ESET NOD32 Smart Security Business Edition newsale for 122 user</t>
  </si>
  <si>
    <t>NOD32-SBE-NS-1-123</t>
  </si>
  <si>
    <t xml:space="preserve"> ESET NOD32 Smart Security Business Edition newsale for 123 user</t>
  </si>
  <si>
    <t>NOD32-SBE-NS-1-124</t>
  </si>
  <si>
    <t xml:space="preserve"> ESET NOD32 Smart Security Business Edition newsale for 124 user</t>
  </si>
  <si>
    <t>NOD32-SBE-NS-1-125</t>
  </si>
  <si>
    <t xml:space="preserve"> ESET NOD32 Smart Security Business Edition newsale for 125 user</t>
  </si>
  <si>
    <t>NOD32-SBE-NS-1-126</t>
  </si>
  <si>
    <t xml:space="preserve"> ESET NOD32 Smart Security Business Edition newsale for 126 user</t>
  </si>
  <si>
    <t>NOD32-SBE-NS-1-127</t>
  </si>
  <si>
    <t xml:space="preserve"> ESET NOD32 Smart Security Business Edition newsale for 127 user</t>
  </si>
  <si>
    <t>NOD32-SBE-NS-1-128</t>
  </si>
  <si>
    <t xml:space="preserve"> ESET NOD32 Smart Security Business Edition newsale for 128 user</t>
  </si>
  <si>
    <t>NOD32-SBE-NS-1-129</t>
  </si>
  <si>
    <t xml:space="preserve"> ESET NOD32 Smart Security Business Edition newsale for 129 user</t>
  </si>
  <si>
    <t>NOD32-SBE-NS-1-130</t>
  </si>
  <si>
    <t xml:space="preserve"> ESET NOD32 Smart Security Business Edition newsale for 130 user</t>
  </si>
  <si>
    <t>NOD32-SBE-NS-1-131</t>
  </si>
  <si>
    <t xml:space="preserve"> ESET NOD32 Smart Security Business Edition newsale for 131 user</t>
  </si>
  <si>
    <t>NOD32-SBE-NS-1-132</t>
  </si>
  <si>
    <t xml:space="preserve"> ESET NOD32 Smart Security Business Edition newsale for 132 user</t>
  </si>
  <si>
    <t>NOD32-SBE-NS-1-133</t>
  </si>
  <si>
    <t xml:space="preserve"> ESET NOD32 Smart Security Business Edition newsale for 133 user</t>
  </si>
  <si>
    <t>NOD32-SBE-NS-1-134</t>
  </si>
  <si>
    <t xml:space="preserve"> ESET NOD32 Smart Security Business Edition newsale for 134 user</t>
  </si>
  <si>
    <t>NOD32-SBE-NS-1-135</t>
  </si>
  <si>
    <t xml:space="preserve"> ESET NOD32 Smart Security Business Edition newsale for 135 user</t>
  </si>
  <si>
    <t>NOD32-SBE-NS-1-136</t>
  </si>
  <si>
    <t xml:space="preserve"> ESET NOD32 Smart Security Business Edition newsale for 136 user</t>
  </si>
  <si>
    <t>NOD32-SBE-NS-1-137</t>
  </si>
  <si>
    <t xml:space="preserve"> ESET NOD32 Smart Security Business Edition newsale for 137 user</t>
  </si>
  <si>
    <t>NOD32-SBE-NS-1-138</t>
  </si>
  <si>
    <t xml:space="preserve"> ESET NOD32 Smart Security Business Edition newsale for 138 user</t>
  </si>
  <si>
    <t>NOD32-SBE-NS-1-139</t>
  </si>
  <si>
    <t xml:space="preserve"> ESET NOD32 Smart Security Business Edition newsale for 139 user</t>
  </si>
  <si>
    <t>NOD32-SBE-NS-1-140</t>
  </si>
  <si>
    <t xml:space="preserve"> ESET NOD32 Smart Security Business Edition newsale for 140 user</t>
  </si>
  <si>
    <t>NOD32-SBE-NS-1-141</t>
  </si>
  <si>
    <t xml:space="preserve"> ESET NOD32 Smart Security Business Edition newsale for 141 user</t>
  </si>
  <si>
    <t>NOD32-SBE-NS-1-142</t>
  </si>
  <si>
    <t xml:space="preserve"> ESET NOD32 Smart Security Business Edition newsale for 142 user</t>
  </si>
  <si>
    <t>NOD32-SBE-NS-1-143</t>
  </si>
  <si>
    <t xml:space="preserve"> ESET NOD32 Smart Security Business Edition newsale for 143 user</t>
  </si>
  <si>
    <t>NOD32-SBE-NS-1-144</t>
  </si>
  <si>
    <t xml:space="preserve"> ESET NOD32 Smart Security Business Edition newsale for 144 user</t>
  </si>
  <si>
    <t>NOD32-SBE-NS-1-145</t>
  </si>
  <si>
    <t xml:space="preserve"> ESET NOD32 Smart Security Business Edition newsale for 145 user</t>
  </si>
  <si>
    <t>NOD32-SBE-NS-1-146</t>
  </si>
  <si>
    <t xml:space="preserve"> ESET NOD32 Smart Security Business Edition newsale for 146 user</t>
  </si>
  <si>
    <t>NOD32-SBE-NS-1-147</t>
  </si>
  <si>
    <t xml:space="preserve"> ESET NOD32 Smart Security Business Edition newsale for 147 user</t>
  </si>
  <si>
    <t>NOD32-SBE-NS-1-148</t>
  </si>
  <si>
    <t xml:space="preserve"> ESET NOD32 Smart Security Business Edition newsale for 148 user</t>
  </si>
  <si>
    <t>NOD32-SBE-NS-1-149</t>
  </si>
  <si>
    <t xml:space="preserve"> ESET NOD32 Smart Security Business Edition newsale for 149 user</t>
  </si>
  <si>
    <t>NOD32-SBE-NS-1-150</t>
  </si>
  <si>
    <t xml:space="preserve"> ESET NOD32 Smart Security Business Edition newsale for 150 user</t>
  </si>
  <si>
    <t>NOD32-SBE-NS-1-151</t>
  </si>
  <si>
    <t xml:space="preserve"> ESET NOD32 Smart Security Business Edition newsale for 151 user</t>
  </si>
  <si>
    <t>NOD32-SBE-NS-1-152</t>
  </si>
  <si>
    <t xml:space="preserve"> ESET NOD32 Smart Security Business Edition newsale for 152 user</t>
  </si>
  <si>
    <t>NOD32-SBE-NS-1-153</t>
  </si>
  <si>
    <t xml:space="preserve"> ESET NOD32 Smart Security Business Edition newsale for 153 user</t>
  </si>
  <si>
    <t>NOD32-SBE-NS-1-154</t>
  </si>
  <si>
    <t xml:space="preserve"> ESET NOD32 Smart Security Business Edition newsale for 154 user</t>
  </si>
  <si>
    <t>NOD32-SBE-NS-1-155</t>
  </si>
  <si>
    <t xml:space="preserve"> ESET NOD32 Smart Security Business Edition newsale for 155 user</t>
  </si>
  <si>
    <t>NOD32-SBE-NS-1-156</t>
  </si>
  <si>
    <t xml:space="preserve"> ESET NOD32 Smart Security Business Edition newsale for 156 user</t>
  </si>
  <si>
    <t>NOD32-SBE-NS-1-157</t>
  </si>
  <si>
    <t xml:space="preserve"> ESET NOD32 Smart Security Business Edition newsale for 157 user</t>
  </si>
  <si>
    <t>NOD32-SBE-NS-1-158</t>
  </si>
  <si>
    <t xml:space="preserve"> ESET NOD32 Smart Security Business Edition newsale for 158 user</t>
  </si>
  <si>
    <t>NOD32-SBE-NS-1-159</t>
  </si>
  <si>
    <t xml:space="preserve"> ESET NOD32 Smart Security Business Edition newsale for 159 user</t>
  </si>
  <si>
    <t>NOD32-SBE-NS-1-160</t>
  </si>
  <si>
    <t xml:space="preserve"> ESET NOD32 Smart Security Business Edition newsale for 160 user</t>
  </si>
  <si>
    <t>NOD32-SBE-NS-1-161</t>
  </si>
  <si>
    <t xml:space="preserve"> ESET NOD32 Smart Security Business Edition newsale for 161 user</t>
  </si>
  <si>
    <t>NOD32-SBE-NS-1-162</t>
  </si>
  <si>
    <t xml:space="preserve"> ESET NOD32 Smart Security Business Edition newsale for 162 user</t>
  </si>
  <si>
    <t>NOD32-SBE-NS-1-163</t>
  </si>
  <si>
    <t xml:space="preserve"> ESET NOD32 Smart Security Business Edition newsale for 163 user</t>
  </si>
  <si>
    <t>NOD32-SBE-NS-1-164</t>
  </si>
  <si>
    <t xml:space="preserve"> ESET NOD32 Smart Security Business Edition newsale for 164 user</t>
  </si>
  <si>
    <t>NOD32-SBE-NS-1-165</t>
  </si>
  <si>
    <t xml:space="preserve"> ESET NOD32 Smart Security Business Edition newsale for 165 user</t>
  </si>
  <si>
    <t>NOD32-SBE-NS-1-166</t>
  </si>
  <si>
    <t xml:space="preserve"> ESET NOD32 Smart Security Business Edition newsale for 166 user</t>
  </si>
  <si>
    <t>NOD32-SBE-NS-1-167</t>
  </si>
  <si>
    <t xml:space="preserve"> ESET NOD32 Smart Security Business Edition newsale for 167 user</t>
  </si>
  <si>
    <t>NOD32-SBE-NS-1-168</t>
  </si>
  <si>
    <t xml:space="preserve"> ESET NOD32 Smart Security Business Edition newsale for 168 user</t>
  </si>
  <si>
    <t>NOD32-SBE-NS-1-169</t>
  </si>
  <si>
    <t xml:space="preserve"> ESET NOD32 Smart Security Business Edition newsale for 169 user</t>
  </si>
  <si>
    <t>NOD32-SBE-NS-1-170</t>
  </si>
  <si>
    <t xml:space="preserve"> ESET NOD32 Smart Security Business Edition newsale for 170 user</t>
  </si>
  <si>
    <t>NOD32-SBE-NS-1-171</t>
  </si>
  <si>
    <t xml:space="preserve"> ESET NOD32 Smart Security Business Edition newsale for 171 user</t>
  </si>
  <si>
    <t>NOD32-SBE-NS-1-172</t>
  </si>
  <si>
    <t xml:space="preserve"> ESET NOD32 Smart Security Business Edition newsale for 172 user</t>
  </si>
  <si>
    <t>NOD32-SBE-NS-1-173</t>
  </si>
  <si>
    <t xml:space="preserve"> ESET NOD32 Smart Security Business Edition newsale for 173 user</t>
  </si>
  <si>
    <t>NOD32-SBE-NS-1-174</t>
  </si>
  <si>
    <t xml:space="preserve"> ESET NOD32 Smart Security Business Edition newsale for 174 user</t>
  </si>
  <si>
    <t>NOD32-SBE-NS-1-175</t>
  </si>
  <si>
    <t xml:space="preserve"> ESET NOD32 Smart Security Business Edition newsale for 175 user</t>
  </si>
  <si>
    <t>NOD32-SBE-NS-1-176</t>
  </si>
  <si>
    <t xml:space="preserve"> ESET NOD32 Smart Security Business Edition newsale for 176 user</t>
  </si>
  <si>
    <t>NOD32-SBE-NS-1-177</t>
  </si>
  <si>
    <t xml:space="preserve"> ESET NOD32 Smart Security Business Edition newsale for 177 user</t>
  </si>
  <si>
    <t>NOD32-SBE-NS-1-178</t>
  </si>
  <si>
    <t xml:space="preserve"> ESET NOD32 Smart Security Business Edition newsale for 178 user</t>
  </si>
  <si>
    <t>NOD32-SBE-NS-1-179</t>
  </si>
  <si>
    <t xml:space="preserve"> ESET NOD32 Smart Security Business Edition newsale for 179 user</t>
  </si>
  <si>
    <t>NOD32-SBE-NS-1-180</t>
  </si>
  <si>
    <t xml:space="preserve"> ESET NOD32 Smart Security Business Edition newsale for 180 user</t>
  </si>
  <si>
    <t>NOD32-SBE-NS-1-181</t>
  </si>
  <si>
    <t xml:space="preserve"> ESET NOD32 Smart Security Business Edition newsale for 181 user</t>
  </si>
  <si>
    <t>NOD32-SBE-NS-1-182</t>
  </si>
  <si>
    <t xml:space="preserve"> ESET NOD32 Smart Security Business Edition newsale for 182 user</t>
  </si>
  <si>
    <t>NOD32-SBE-NS-1-183</t>
  </si>
  <si>
    <t xml:space="preserve"> ESET NOD32 Smart Security Business Edition newsale for 183 user</t>
  </si>
  <si>
    <t>NOD32-SBE-NS-1-184</t>
  </si>
  <si>
    <t xml:space="preserve"> ESET NOD32 Smart Security Business Edition newsale for 184 user</t>
  </si>
  <si>
    <t>NOD32-SBE-NS-1-185</t>
  </si>
  <si>
    <t xml:space="preserve"> ESET NOD32 Smart Security Business Edition newsale for 185 user</t>
  </si>
  <si>
    <t>NOD32-SBE-NS-1-186</t>
  </si>
  <si>
    <t xml:space="preserve"> ESET NOD32 Smart Security Business Edition newsale for 186 user</t>
  </si>
  <si>
    <t>NOD32-SBE-NS-1-187</t>
  </si>
  <si>
    <t xml:space="preserve"> ESET NOD32 Smart Security Business Edition newsale for 187 user</t>
  </si>
  <si>
    <t>NOD32-SBE-NS-1-188</t>
  </si>
  <si>
    <t xml:space="preserve"> ESET NOD32 Smart Security Business Edition newsale for 188 user</t>
  </si>
  <si>
    <t>NOD32-SBE-NS-1-189</t>
  </si>
  <si>
    <t xml:space="preserve"> ESET NOD32 Smart Security Business Edition newsale for 189 user</t>
  </si>
  <si>
    <t>NOD32-SBE-NS-1-190</t>
  </si>
  <si>
    <t xml:space="preserve"> ESET NOD32 Smart Security Business Edition newsale for 190 user</t>
  </si>
  <si>
    <t>NOD32-SBE-NS-1-191</t>
  </si>
  <si>
    <t xml:space="preserve"> ESET NOD32 Smart Security Business Edition newsale for 191 user</t>
  </si>
  <si>
    <t>NOD32-SBE-NS-1-192</t>
  </si>
  <si>
    <t xml:space="preserve"> ESET NOD32 Smart Security Business Edition newsale for 192 user</t>
  </si>
  <si>
    <t>NOD32-SBE-NS-1-193</t>
  </si>
  <si>
    <t xml:space="preserve"> ESET NOD32 Smart Security Business Edition newsale for 193 user</t>
  </si>
  <si>
    <t>NOD32-SBE-NS-1-194</t>
  </si>
  <si>
    <t xml:space="preserve"> ESET NOD32 Smart Security Business Edition newsale for 194 user</t>
  </si>
  <si>
    <t>NOD32-SBE-NS-1-195</t>
  </si>
  <si>
    <t xml:space="preserve"> ESET NOD32 Smart Security Business Edition newsale for 195 user</t>
  </si>
  <si>
    <t>NOD32-SBE-NS-1-196</t>
  </si>
  <si>
    <t xml:space="preserve"> ESET NOD32 Smart Security Business Edition newsale for 196 user</t>
  </si>
  <si>
    <t>NOD32-SBE-NS-1-197</t>
  </si>
  <si>
    <t xml:space="preserve"> ESET NOD32 Smart Security Business Edition newsale for 197 user</t>
  </si>
  <si>
    <t>NOD32-SBE-NS-1-198</t>
  </si>
  <si>
    <t xml:space="preserve"> ESET NOD32 Smart Security Business Edition newsale for 198 user</t>
  </si>
  <si>
    <t>NOD32-SBE-NS-1-199</t>
  </si>
  <si>
    <t xml:space="preserve"> ESET NOD32 Smart Security Business Edition newsale for 199 user</t>
  </si>
  <si>
    <t>NOD32-SBE-NS-1-200</t>
  </si>
  <si>
    <t xml:space="preserve"> ESET NOD32 Smart Security Business Edition newsale for 200 user</t>
  </si>
  <si>
    <t>NOD32-SBE-NS-1-210</t>
  </si>
  <si>
    <t xml:space="preserve"> ESET NOD32 Smart Security Business Edition newsale for 210 user</t>
  </si>
  <si>
    <t>NOD32-SBE-NS-1-220</t>
  </si>
  <si>
    <t xml:space="preserve"> ESET NOD32 Smart Security Business Edition newsale for 220 user</t>
  </si>
  <si>
    <t>NOD32-SBE-NS-1-230</t>
  </si>
  <si>
    <t xml:space="preserve"> ESET NOD32 Smart Security Business Edition newsale for 230 user</t>
  </si>
  <si>
    <t>NOD32-SBE-NS-1-240</t>
  </si>
  <si>
    <t xml:space="preserve"> ESET NOD32 Smart Security Business Edition newsale for 240 user</t>
  </si>
  <si>
    <t>NOD32-SBE-NS-1-250</t>
  </si>
  <si>
    <t xml:space="preserve"> ESET NOD32 Smart Security Business Edition newsale for 250 user</t>
  </si>
  <si>
    <t>NOD32-SBE-NS-1-260</t>
  </si>
  <si>
    <t xml:space="preserve"> ESET NOD32 Smart Security Business Edition newsale for 260 user</t>
  </si>
  <si>
    <t>NOD32-SBE-NS-1-270</t>
  </si>
  <si>
    <t xml:space="preserve"> ESET NOD32 Smart Security Business Edition newsale for 270 user</t>
  </si>
  <si>
    <t>NOD32-SBE-NS-1-280</t>
  </si>
  <si>
    <t xml:space="preserve"> ESET NOD32 Smart Security Business Edition newsale for 280 user</t>
  </si>
  <si>
    <t>NOD32-SBE-NS-1-290</t>
  </si>
  <si>
    <t xml:space="preserve"> ESET NOD32 Smart Security Business Edition newsale for 290 user</t>
  </si>
  <si>
    <t>NOD32-SBE-NS-1-300</t>
  </si>
  <si>
    <t xml:space="preserve"> ESET NOD32 Smart Security Business Edition newsale for 300 user</t>
  </si>
  <si>
    <t>NOD32-SBE-NS-1-310</t>
  </si>
  <si>
    <t xml:space="preserve"> ESET NOD32 Smart Security Business Edition newsale for 310 user</t>
  </si>
  <si>
    <t>NOD32-SBE-NS-1-320</t>
  </si>
  <si>
    <t xml:space="preserve"> ESET NOD32 Smart Security Business Edition newsale for 320 user</t>
  </si>
  <si>
    <t>NOD32-SBE-NS-1-330</t>
  </si>
  <si>
    <t xml:space="preserve"> ESET NOD32 Smart Security Business Edition newsale for 330 user</t>
  </si>
  <si>
    <t>NOD32-SBE-NS-1-340</t>
  </si>
  <si>
    <t xml:space="preserve"> ESET NOD32 Smart Security Business Edition newsale for 340 user</t>
  </si>
  <si>
    <t>NOD32-SBE-NS-1-350</t>
  </si>
  <si>
    <t xml:space="preserve"> ESET NOD32 Smart Security Business Edition newsale for 350 user</t>
  </si>
  <si>
    <t>NOD32-SBE-NS-1-360</t>
  </si>
  <si>
    <t xml:space="preserve"> ESET NOD32 Smart Security Business Edition newsale for 360 user</t>
  </si>
  <si>
    <t>NOD32-SBE-NS-1-370</t>
  </si>
  <si>
    <t xml:space="preserve"> ESET NOD32 Smart Security Business Edition newsale for 370 user</t>
  </si>
  <si>
    <t>NOD32-SBE-NS-1-380</t>
  </si>
  <si>
    <t xml:space="preserve"> ESET NOD32 Smart Security Business Edition newsale for 380 user</t>
  </si>
  <si>
    <t>NOD32-SBE-NS-1-390</t>
  </si>
  <si>
    <t xml:space="preserve"> ESET NOD32 Smart Security Business Edition newsale for 390 user</t>
  </si>
  <si>
    <t>NOD32-SBE-NS-1-400</t>
  </si>
  <si>
    <t xml:space="preserve"> ESET NOD32 Smart Security Business Edition newsale for 400 user</t>
  </si>
  <si>
    <t>NOD32-SBE-NS-1-410</t>
  </si>
  <si>
    <t xml:space="preserve"> ESET NOD32 Smart Security Business Edition newsale for 410 user</t>
  </si>
  <si>
    <t>NOD32-SBE-NS-1-420</t>
  </si>
  <si>
    <t xml:space="preserve"> ESET NOD32 Smart Security Business Edition newsale for 420 user</t>
  </si>
  <si>
    <t>NOD32-SBE-NS-1-430</t>
  </si>
  <si>
    <t xml:space="preserve"> ESET NOD32 Smart Security Business Edition newsale for 430 user</t>
  </si>
  <si>
    <t>NOD32-SBE-NS-1-440</t>
  </si>
  <si>
    <t xml:space="preserve"> ESET NOD32 Smart Security Business Edition newsale for 440 user</t>
  </si>
  <si>
    <t>NOD32-SBE-NS-1-450</t>
  </si>
  <si>
    <t xml:space="preserve"> ESET NOD32 Smart Security Business Edition newsale for 450 user</t>
  </si>
  <si>
    <t>NOD32-SBE-NS-1-460</t>
  </si>
  <si>
    <t xml:space="preserve"> ESET NOD32 Smart Security Business Edition newsale for 460 user</t>
  </si>
  <si>
    <t>NOD32-SBE-NS-1-470</t>
  </si>
  <si>
    <t xml:space="preserve"> ESET NOD32 Smart Security Business Edition newsale for 470 user</t>
  </si>
  <si>
    <t>NOD32-SBE-NS-1-480</t>
  </si>
  <si>
    <t xml:space="preserve"> ESET NOD32 Smart Security Business Edition newsale for 480 user</t>
  </si>
  <si>
    <t>NOD32-SBE-NS-1-490</t>
  </si>
  <si>
    <t xml:space="preserve"> ESET NOD32 Smart Security Business Edition newsale for 490 user</t>
  </si>
  <si>
    <t>NOD32-SBE-NS-1-500</t>
  </si>
  <si>
    <t xml:space="preserve"> ESET NOD32 Smart Security Business Edition newsale for 500 user</t>
  </si>
  <si>
    <t>NOD32-SBE-NS-1-525</t>
  </si>
  <si>
    <t xml:space="preserve"> ESET NOD32 Smart Security Business Edition newsale for 525 user</t>
  </si>
  <si>
    <t>NOD32-SBE-NS-1-550</t>
  </si>
  <si>
    <t xml:space="preserve"> ESET NOD32 Smart Security Business Edition newsale for 550 user</t>
  </si>
  <si>
    <t>NOD32-SBE-NS-1-575</t>
  </si>
  <si>
    <t xml:space="preserve"> ESET NOD32 Smart Security Business Edition newsale for 575 user</t>
  </si>
  <si>
    <t>NOD32-SBE-NS-1-600</t>
  </si>
  <si>
    <t xml:space="preserve"> ESET NOD32 Smart Security Business Edition newsale for 600 user</t>
  </si>
  <si>
    <t>NOD32-SBE-NS-1-625</t>
  </si>
  <si>
    <t xml:space="preserve"> ESET NOD32 Smart Security Business Edition newsale for 625 user</t>
  </si>
  <si>
    <t>NOD32-SBE-NS-1-650</t>
  </si>
  <si>
    <t xml:space="preserve"> ESET NOD32 Smart Security Business Edition newsale for 650 user</t>
  </si>
  <si>
    <t>NOD32-SBE-NS-1-675</t>
  </si>
  <si>
    <t xml:space="preserve"> ESET NOD32 Smart Security Business Edition newsale for 675 user</t>
  </si>
  <si>
    <t>NOD32-SBE-NS-1-700</t>
  </si>
  <si>
    <t xml:space="preserve"> ESET NOD32 Smart Security Business Edition newsale for 700 user</t>
  </si>
  <si>
    <t>NOD32-SBE-NS-1-725</t>
  </si>
  <si>
    <t xml:space="preserve"> ESET NOD32 Smart Security Business Edition newsale for 725 user</t>
  </si>
  <si>
    <t>NOD32-SBE-NS-1-750</t>
  </si>
  <si>
    <t xml:space="preserve"> ESET NOD32 Smart Security Business Edition newsale for 750 user</t>
  </si>
  <si>
    <t>NOD32-SBE-NS-1-775</t>
  </si>
  <si>
    <t xml:space="preserve"> ESET NOD32 Smart Security Business Edition newsale for 775 user</t>
  </si>
  <si>
    <t>NOD32-SBE-NS-1-800</t>
  </si>
  <si>
    <t xml:space="preserve"> ESET NOD32 Smart Security Business Edition newsale for 800 user</t>
  </si>
  <si>
    <t>NOD32-SBE-NS-1-825</t>
  </si>
  <si>
    <t xml:space="preserve"> ESET NOD32 Smart Security Business Edition newsale for 825 user</t>
  </si>
  <si>
    <t>NOD32-SBE-NS-1-850</t>
  </si>
  <si>
    <t xml:space="preserve"> ESET NOD32 Smart Security Business Edition newsale for 850 user</t>
  </si>
  <si>
    <t>NOD32-SBE-NS-1-875</t>
  </si>
  <si>
    <t xml:space="preserve"> ESET NOD32 Smart Security Business Edition newsale for 875 user</t>
  </si>
  <si>
    <t>NOD32-SBE-NS-1-900</t>
  </si>
  <si>
    <t xml:space="preserve"> ESET NOD32 Smart Security Business Edition newsale for 900 user</t>
  </si>
  <si>
    <t>NOD32-SBE-NS-1-925</t>
  </si>
  <si>
    <t xml:space="preserve"> ESET NOD32 Smart Security Business Edition newsale for 925 user</t>
  </si>
  <si>
    <t>NOD32-SBE-NS-1-950</t>
  </si>
  <si>
    <t xml:space="preserve"> ESET NOD32 Smart Security Business Edition newsale for 950 user</t>
  </si>
  <si>
    <t>NOD32-SBE-NS-1-975</t>
  </si>
  <si>
    <t xml:space="preserve"> ESET NOD32 Smart Security Business Edition newsale for 975 user</t>
  </si>
  <si>
    <t>NOD32-SBE-NS-1-1000</t>
  </si>
  <si>
    <t xml:space="preserve"> ESET NOD32 Smart Security Business Edition newsale for 1000 user</t>
  </si>
  <si>
    <t>Количество почтовых ящиков</t>
  </si>
  <si>
    <t>NOD32-EMS-NS-1-25</t>
  </si>
  <si>
    <t>NOD32-EMS-NS-1-26</t>
  </si>
  <si>
    <t>NOD32-EMS-NS-1-27</t>
  </si>
  <si>
    <t>NOD32-EMS-NS-1-28</t>
  </si>
  <si>
    <t>NOD32-EMS-NS-1-29</t>
  </si>
  <si>
    <t>NOD32-EMS-NS-1-30</t>
  </si>
  <si>
    <t>NOD32-EMS-NS-1-31</t>
  </si>
  <si>
    <t>NOD32-EMS-NS-1-32</t>
  </si>
  <si>
    <t>NOD32-EMS-NS-1-33</t>
  </si>
  <si>
    <t>NOD32-EMS-NS-1-34</t>
  </si>
  <si>
    <t>NOD32-EMS-NS-1-35</t>
  </si>
  <si>
    <t>NOD32-EMS-NS-1-36</t>
  </si>
  <si>
    <t>NOD32-EMS-NS-1-37</t>
  </si>
  <si>
    <t>NOD32-EMS-NS-1-38</t>
  </si>
  <si>
    <t>NOD32-EMS-NS-1-39</t>
  </si>
  <si>
    <t>NOD32-EMS-NS-1-40</t>
  </si>
  <si>
    <t>NOD32-EMS-NS-1-41</t>
  </si>
  <si>
    <t>NOD32-EMS-NS-1-42</t>
  </si>
  <si>
    <t>NOD32-EMS-NS-1-43</t>
  </si>
  <si>
    <t>NOD32-EMS-NS-1-44</t>
  </si>
  <si>
    <t>NOD32-EMS-NS-1-45</t>
  </si>
  <si>
    <t>NOD32-EMS-NS-1-46</t>
  </si>
  <si>
    <t>NOD32-EMS-NS-1-47</t>
  </si>
  <si>
    <t>NOD32-EMS-NS-1-48</t>
  </si>
  <si>
    <t>NOD32-EMS-NS-1-49</t>
  </si>
  <si>
    <t>NOD32-EMS-NS-1-50</t>
  </si>
  <si>
    <t>NOD32-EMS-NS-1-51</t>
  </si>
  <si>
    <t>NOD32-EMS-NS-1-52</t>
  </si>
  <si>
    <t>NOD32-EMS-NS-1-53</t>
  </si>
  <si>
    <t>NOD32-EMS-NS-1-54</t>
  </si>
  <si>
    <t>NOD32-EMS-NS-1-55</t>
  </si>
  <si>
    <t>NOD32-EMS-NS-1-56</t>
  </si>
  <si>
    <t>NOD32-EMS-NS-1-57</t>
  </si>
  <si>
    <t>NOD32-EMS-NS-1-58</t>
  </si>
  <si>
    <t>NOD32-EMS-NS-1-59</t>
  </si>
  <si>
    <t>NOD32-EMS-NS-1-60</t>
  </si>
  <si>
    <t>NOD32-EMS-NS-1-61</t>
  </si>
  <si>
    <t>NOD32-EMS-NS-1-62</t>
  </si>
  <si>
    <t>NOD32-EMS-NS-1-63</t>
  </si>
  <si>
    <t>NOD32-EMS-NS-1-64</t>
  </si>
  <si>
    <t>NOD32-EMS-NS-1-65</t>
  </si>
  <si>
    <t>NOD32-EMS-NS-1-66</t>
  </si>
  <si>
    <t>NOD32-EMS-NS-1-67</t>
  </si>
  <si>
    <t>NOD32-EMS-NS-1-68</t>
  </si>
  <si>
    <t>NOD32-EMS-NS-1-69</t>
  </si>
  <si>
    <t>NOD32-EMS-NS-1-70</t>
  </si>
  <si>
    <t>NOD32-EMS-NS-1-71</t>
  </si>
  <si>
    <t>NOD32-EMS-NS-1-72</t>
  </si>
  <si>
    <t>NOD32-EMS-NS-1-73</t>
  </si>
  <si>
    <t>NOD32-EMS-NS-1-74</t>
  </si>
  <si>
    <t>NOD32-EMS-NS-1-75</t>
  </si>
  <si>
    <t>NOD32-EMS-NS-1-76</t>
  </si>
  <si>
    <t>NOD32-EMS-NS-1-77</t>
  </si>
  <si>
    <t>NOD32-EMS-NS-1-78</t>
  </si>
  <si>
    <t>NOD32-EMS-NS-1-79</t>
  </si>
  <si>
    <t>NOD32-EMS-NS-1-80</t>
  </si>
  <si>
    <t>NOD32-EMS-NS-1-81</t>
  </si>
  <si>
    <t>NOD32-EMS-NS-1-82</t>
  </si>
  <si>
    <t>NOD32-EMS-NS-1-83</t>
  </si>
  <si>
    <t>NOD32-EMS-NS-1-84</t>
  </si>
  <si>
    <t>NOD32-EMS-NS-1-85</t>
  </si>
  <si>
    <t>NOD32-EMS-NS-1-86</t>
  </si>
  <si>
    <t>NOD32-EMS-NS-1-87</t>
  </si>
  <si>
    <t>NOD32-EMS-NS-1-88</t>
  </si>
  <si>
    <t>NOD32-EMS-NS-1-89</t>
  </si>
  <si>
    <t>NOD32-EMS-NS-1-90</t>
  </si>
  <si>
    <t>NOD32-EMS-NS-1-91</t>
  </si>
  <si>
    <t>NOD32-EMS-NS-1-92</t>
  </si>
  <si>
    <t>NOD32-EMS-NS-1-93</t>
  </si>
  <si>
    <t>NOD32-EMS-NS-1-94</t>
  </si>
  <si>
    <t>NOD32-EMS-NS-1-95</t>
  </si>
  <si>
    <t>NOD32-EMS-NS-1-96</t>
  </si>
  <si>
    <t>NOD32-EMS-NS-1-97</t>
  </si>
  <si>
    <t>NOD32-EMS-NS-1-98</t>
  </si>
  <si>
    <t>NOD32-EMS-NS-1-99</t>
  </si>
  <si>
    <t>NOD32-EMS-NS-1-100</t>
  </si>
  <si>
    <t>NOD32-EMS-NS-1-101</t>
  </si>
  <si>
    <t>NOD32-EMS-NS-1-102</t>
  </si>
  <si>
    <t>NOD32-EMS-NS-1-103</t>
  </si>
  <si>
    <t>NOD32-EMS-NS-1-104</t>
  </si>
  <si>
    <t>NOD32-EMS-NS-1-105</t>
  </si>
  <si>
    <t>NOD32-EMS-NS-1-106</t>
  </si>
  <si>
    <t>NOD32-EMS-NS-1-107</t>
  </si>
  <si>
    <t>NOD32-EMS-NS-1-108</t>
  </si>
  <si>
    <t>NOD32-EMS-NS-1-109</t>
  </si>
  <si>
    <t>NOD32-EMS-NS-1-110</t>
  </si>
  <si>
    <t>NOD32-EMS-NS-1-111</t>
  </si>
  <si>
    <t>NOD32-EMS-NS-1-112</t>
  </si>
  <si>
    <t>NOD32-EMS-NS-1-113</t>
  </si>
  <si>
    <t>NOD32-EMS-NS-1-114</t>
  </si>
  <si>
    <t>NOD32-EMS-NS-1-115</t>
  </si>
  <si>
    <t>NOD32-EMS-NS-1-116</t>
  </si>
  <si>
    <t>NOD32-EMS-NS-1-117</t>
  </si>
  <si>
    <t>NOD32-EMS-NS-1-118</t>
  </si>
  <si>
    <t>NOD32-EMS-NS-1-119</t>
  </si>
  <si>
    <t>NOD32-EMS-NS-1-120</t>
  </si>
  <si>
    <t>NOD32-EMS-NS-1-121</t>
  </si>
  <si>
    <t>NOD32-EMS-NS-1-122</t>
  </si>
  <si>
    <t>NOD32-EMS-NS-1-123</t>
  </si>
  <si>
    <t>NOD32-EMS-NS-1-124</t>
  </si>
  <si>
    <t>NOD32-EMS-NS-1-125</t>
  </si>
  <si>
    <t>NOD32-EMS-NS-1-126</t>
  </si>
  <si>
    <t>NOD32-EMS-NS-1-127</t>
  </si>
  <si>
    <t>NOD32-EMS-NS-1-128</t>
  </si>
  <si>
    <t>NOD32-EMS-NS-1-129</t>
  </si>
  <si>
    <t>NOD32-EMS-NS-1-130</t>
  </si>
  <si>
    <t>NOD32-EMS-NS-1-131</t>
  </si>
  <si>
    <t>NOD32-EMS-NS-1-132</t>
  </si>
  <si>
    <t>NOD32-EMS-NS-1-133</t>
  </si>
  <si>
    <t>NOD32-EMS-NS-1-134</t>
  </si>
  <si>
    <t>NOD32-EMS-NS-1-135</t>
  </si>
  <si>
    <t>NOD32-EMS-NS-1-136</t>
  </si>
  <si>
    <t>NOD32-EMS-NS-1-137</t>
  </si>
  <si>
    <t>NOD32-EMS-NS-1-138</t>
  </si>
  <si>
    <t>NOD32-EMS-NS-1-139</t>
  </si>
  <si>
    <t>NOD32-EMS-NS-1-140</t>
  </si>
  <si>
    <t>NOD32-EMS-NS-1-141</t>
  </si>
  <si>
    <t>NOD32-EMS-NS-1-142</t>
  </si>
  <si>
    <t>NOD32-EMS-NS-1-143</t>
  </si>
  <si>
    <t>NOD32-EMS-NS-1-144</t>
  </si>
  <si>
    <t>NOD32-EMS-NS-1-145</t>
  </si>
  <si>
    <t>NOD32-EMS-NS-1-146</t>
  </si>
  <si>
    <t>NOD32-EMS-NS-1-147</t>
  </si>
  <si>
    <t>NOD32-EMS-NS-1-148</t>
  </si>
  <si>
    <t>NOD32-EMS-NS-1-149</t>
  </si>
  <si>
    <t>NOD32-EMS-NS-1-150</t>
  </si>
  <si>
    <t>NOD32-EMS-NS-1-151</t>
  </si>
  <si>
    <t>NOD32-EMS-NS-1-152</t>
  </si>
  <si>
    <t>NOD32-EMS-NS-1-153</t>
  </si>
  <si>
    <t>NOD32-EMS-NS-1-154</t>
  </si>
  <si>
    <t>NOD32-EMS-NS-1-155</t>
  </si>
  <si>
    <t>NOD32-EMS-NS-1-156</t>
  </si>
  <si>
    <t>NOD32-EMS-NS-1-157</t>
  </si>
  <si>
    <t>NOD32-EMS-NS-1-158</t>
  </si>
  <si>
    <t>NOD32-EMS-NS-1-159</t>
  </si>
  <si>
    <t>NOD32-EMS-NS-1-160</t>
  </si>
  <si>
    <t>NOD32-EMS-NS-1-161</t>
  </si>
  <si>
    <t>NOD32-EMS-NS-1-162</t>
  </si>
  <si>
    <t>NOD32-EMS-NS-1-163</t>
  </si>
  <si>
    <t>NOD32-EMS-NS-1-164</t>
  </si>
  <si>
    <t>NOD32-EMS-NS-1-165</t>
  </si>
  <si>
    <t>NOD32-EMS-NS-1-166</t>
  </si>
  <si>
    <t>NOD32-EMS-NS-1-167</t>
  </si>
  <si>
    <t>NOD32-EMS-NS-1-168</t>
  </si>
  <si>
    <t>NOD32-EMS-NS-1-169</t>
  </si>
  <si>
    <t>NOD32-EMS-NS-1-170</t>
  </si>
  <si>
    <t>NOD32-EMS-NS-1-171</t>
  </si>
  <si>
    <t>NOD32-EMS-NS-1-172</t>
  </si>
  <si>
    <t>NOD32-EMS-NS-1-173</t>
  </si>
  <si>
    <t>NOD32-EMS-NS-1-174</t>
  </si>
  <si>
    <t>NOD32-EMS-NS-1-175</t>
  </si>
  <si>
    <t>NOD32-EMS-NS-1-176</t>
  </si>
  <si>
    <t>NOD32-EMS-NS-1-177</t>
  </si>
  <si>
    <t>NOD32-EMS-NS-1-178</t>
  </si>
  <si>
    <t>NOD32-EMS-NS-1-179</t>
  </si>
  <si>
    <t>NOD32-EMS-NS-1-180</t>
  </si>
  <si>
    <t>NOD32-EMS-NS-1-181</t>
  </si>
  <si>
    <t>NOD32-EMS-NS-1-182</t>
  </si>
  <si>
    <t>NOD32-EMS-NS-1-183</t>
  </si>
  <si>
    <t>NOD32-EMS-NS-1-184</t>
  </si>
  <si>
    <t>NOD32-EMS-NS-1-185</t>
  </si>
  <si>
    <t>NOD32-EMS-NS-1-186</t>
  </si>
  <si>
    <t>NOD32-EMS-NS-1-187</t>
  </si>
  <si>
    <t>NOD32-EMS-NS-1-188</t>
  </si>
  <si>
    <t>NOD32-EMS-NS-1-189</t>
  </si>
  <si>
    <t>NOD32-EMS-NS-1-190</t>
  </si>
  <si>
    <t>NOD32-EMS-NS-1-191</t>
  </si>
  <si>
    <t>NOD32-EMS-NS-1-192</t>
  </si>
  <si>
    <t>NOD32-EMS-NS-1-193</t>
  </si>
  <si>
    <t>NOD32-EMS-NS-1-194</t>
  </si>
  <si>
    <t>NOD32-EMS-NS-1-195</t>
  </si>
  <si>
    <t>NOD32-EMS-NS-1-196</t>
  </si>
  <si>
    <t>NOD32-EMS-NS-1-197</t>
  </si>
  <si>
    <t>NOD32-EMS-NS-1-198</t>
  </si>
  <si>
    <t>NOD32-EMS-NS-1-199</t>
  </si>
  <si>
    <t>NOD32-EMS-NS-1-200</t>
  </si>
  <si>
    <t>NOD32-EMS-NS-1-210</t>
  </si>
  <si>
    <t>NOD32-EMS-NS-1-220</t>
  </si>
  <si>
    <t>NOD32-EMS-NS-1-230</t>
  </si>
  <si>
    <t>NOD32-EMS-NS-1-240</t>
  </si>
  <si>
    <t>NOD32-EMS-NS-1-250</t>
  </si>
  <si>
    <t>NOD32-EMS-NS-1-260</t>
  </si>
  <si>
    <t>NOD32-EMS-NS-1-270</t>
  </si>
  <si>
    <t>NOD32-EMS-NS-1-280</t>
  </si>
  <si>
    <t>NOD32-EMS-NS-1-290</t>
  </si>
  <si>
    <t>NOD32-EMS-NS-1-300</t>
  </si>
  <si>
    <t>NOD32-EMS-NS-1-310</t>
  </si>
  <si>
    <t>NOD32-EMS-NS-1-320</t>
  </si>
  <si>
    <t>NOD32-EMS-NS-1-330</t>
  </si>
  <si>
    <t>NOD32-EMS-NS-1-340</t>
  </si>
  <si>
    <t>NOD32-EMS-NS-1-350</t>
  </si>
  <si>
    <t>NOD32-EMS-NS-1-360</t>
  </si>
  <si>
    <t>NOD32-EMS-NS-1-370</t>
  </si>
  <si>
    <t>NOD32-EMS-NS-1-380</t>
  </si>
  <si>
    <t>NOD32-EMS-NS-1-390</t>
  </si>
  <si>
    <t>NOD32-EMS-NS-1-400</t>
  </si>
  <si>
    <t>NOD32-EMS-NS-1-410</t>
  </si>
  <si>
    <t>NOD32-EMS-NS-1-420</t>
  </si>
  <si>
    <t>NOD32-EMS-NS-1-430</t>
  </si>
  <si>
    <t>NOD32-EMS-NS-1-440</t>
  </si>
  <si>
    <t>NOD32-EMS-NS-1-450</t>
  </si>
  <si>
    <t>NOD32-EMS-NS-1-460</t>
  </si>
  <si>
    <t>NOD32-EMS-NS-1-470</t>
  </si>
  <si>
    <t>NOD32-EMS-NS-1-480</t>
  </si>
  <si>
    <t>NOD32-EMS-NS-1-490</t>
  </si>
  <si>
    <t>NOD32-EMS-NS-1-500</t>
  </si>
  <si>
    <t>NOD32-EMS-NS-1-525</t>
  </si>
  <si>
    <t>NOD32-EMS-NS-1-550</t>
  </si>
  <si>
    <t>NOD32-EMS-NS-1-575</t>
  </si>
  <si>
    <t>NOD32-EMS-NS-1-600</t>
  </si>
  <si>
    <t>NOD32-EMS-NS-1-625</t>
  </si>
  <si>
    <t>NOD32-EMS-NS-1-650</t>
  </si>
  <si>
    <t>NOD32-EMS-NS-1-675</t>
  </si>
  <si>
    <t>NOD32-EMS-NS-1-700</t>
  </si>
  <si>
    <t>NOD32-EMS-NS-1-725</t>
  </si>
  <si>
    <t>NOD32-EMS-NS-1-750</t>
  </si>
  <si>
    <t>NOD32-EMS-NS-1-775</t>
  </si>
  <si>
    <t>NOD32-EMS-NS-1-800</t>
  </si>
  <si>
    <t>NOD32-EMS-NS-1-825</t>
  </si>
  <si>
    <t>NOD32-EMS-NS-1-850</t>
  </si>
  <si>
    <t>NOD32-EMS-NS-1-875</t>
  </si>
  <si>
    <t>NOD32-EMS-NS-1-900</t>
  </si>
  <si>
    <t>NOD32-EMS-NS-1-925</t>
  </si>
  <si>
    <t>NOD32-EMS-NS-1-950</t>
  </si>
  <si>
    <t>NOD32-EMS-NS-1-975</t>
  </si>
  <si>
    <t>NOD32-EMS-NS-1-1000</t>
  </si>
  <si>
    <t>NOD32-LMS-NS-1-25</t>
  </si>
  <si>
    <t>NOD32-LMS-NS-1-26</t>
  </si>
  <si>
    <t>NOD32-LMS-NS-1-27</t>
  </si>
  <si>
    <t>NOD32-LMS-NS-1-28</t>
  </si>
  <si>
    <t>NOD32-LMS-NS-1-29</t>
  </si>
  <si>
    <t>NOD32-LMS-NS-1-30</t>
  </si>
  <si>
    <t>NOD32-LMS-NS-1-31</t>
  </si>
  <si>
    <t>NOD32-LMS-NS-1-32</t>
  </si>
  <si>
    <t>NOD32-LMS-NS-1-33</t>
  </si>
  <si>
    <t>NOD32-LMS-NS-1-34</t>
  </si>
  <si>
    <t>NOD32-LMS-NS-1-35</t>
  </si>
  <si>
    <t>NOD32-LMS-NS-1-36</t>
  </si>
  <si>
    <t>NOD32-LMS-NS-1-37</t>
  </si>
  <si>
    <t>NOD32-LMS-NS-1-38</t>
  </si>
  <si>
    <t>NOD32-LMS-NS-1-39</t>
  </si>
  <si>
    <t>NOD32-LMS-NS-1-40</t>
  </si>
  <si>
    <t>NOD32-LMS-NS-1-41</t>
  </si>
  <si>
    <t>NOD32-LMS-NS-1-42</t>
  </si>
  <si>
    <t>NOD32-LMS-NS-1-43</t>
  </si>
  <si>
    <t>NOD32-LMS-NS-1-44</t>
  </si>
  <si>
    <t>NOD32-LMS-NS-1-45</t>
  </si>
  <si>
    <t>NOD32-LMS-NS-1-46</t>
  </si>
  <si>
    <t>NOD32-LMS-NS-1-47</t>
  </si>
  <si>
    <t>NOD32-LMS-NS-1-48</t>
  </si>
  <si>
    <t>NOD32-LMS-NS-1-49</t>
  </si>
  <si>
    <t>NOD32-LMS-NS-1-50</t>
  </si>
  <si>
    <t>NOD32-LMS-NS-1-51</t>
  </si>
  <si>
    <t>NOD32-LMS-NS-1-52</t>
  </si>
  <si>
    <t>NOD32-LMS-NS-1-53</t>
  </si>
  <si>
    <t>NOD32-LMS-NS-1-54</t>
  </si>
  <si>
    <t>NOD32-LMS-NS-1-55</t>
  </si>
  <si>
    <t>NOD32-LMS-NS-1-56</t>
  </si>
  <si>
    <t>NOD32-LMS-NS-1-57</t>
  </si>
  <si>
    <t>NOD32-LMS-NS-1-58</t>
  </si>
  <si>
    <t>NOD32-LMS-NS-1-59</t>
  </si>
  <si>
    <t>NOD32-LMS-NS-1-60</t>
  </si>
  <si>
    <t>NOD32-LMS-NS-1-61</t>
  </si>
  <si>
    <t>NOD32-LMS-NS-1-62</t>
  </si>
  <si>
    <t>NOD32-LMS-NS-1-63</t>
  </si>
  <si>
    <t>NOD32-LMS-NS-1-64</t>
  </si>
  <si>
    <t>NOD32-LMS-NS-1-65</t>
  </si>
  <si>
    <t>NOD32-LMS-NS-1-66</t>
  </si>
  <si>
    <t>NOD32-LMS-NS-1-67</t>
  </si>
  <si>
    <t>NOD32-LMS-NS-1-68</t>
  </si>
  <si>
    <t>NOD32-LMS-NS-1-69</t>
  </si>
  <si>
    <t>NOD32-LMS-NS-1-70</t>
  </si>
  <si>
    <t>NOD32-LMS-NS-1-71</t>
  </si>
  <si>
    <t>NOD32-LMS-NS-1-72</t>
  </si>
  <si>
    <t>NOD32-LMS-NS-1-73</t>
  </si>
  <si>
    <t>NOD32-LMS-NS-1-74</t>
  </si>
  <si>
    <t>NOD32-LMS-NS-1-75</t>
  </si>
  <si>
    <t>NOD32-LMS-NS-1-76</t>
  </si>
  <si>
    <t>NOD32-LMS-NS-1-77</t>
  </si>
  <si>
    <t>NOD32-LMS-NS-1-78</t>
  </si>
  <si>
    <t>NOD32-LMS-NS-1-79</t>
  </si>
  <si>
    <t>NOD32-LMS-NS-1-80</t>
  </si>
  <si>
    <t>NOD32-LMS-NS-1-81</t>
  </si>
  <si>
    <t>NOD32-LMS-NS-1-82</t>
  </si>
  <si>
    <t>NOD32-LMS-NS-1-83</t>
  </si>
  <si>
    <t>NOD32-LMS-NS-1-84</t>
  </si>
  <si>
    <t>NOD32-LMS-NS-1-85</t>
  </si>
  <si>
    <t>NOD32-LMS-NS-1-86</t>
  </si>
  <si>
    <t>NOD32-LMS-NS-1-87</t>
  </si>
  <si>
    <t>NOD32-LMS-NS-1-88</t>
  </si>
  <si>
    <t>NOD32-LMS-NS-1-89</t>
  </si>
  <si>
    <t>NOD32-LMS-NS-1-90</t>
  </si>
  <si>
    <t>NOD32-LMS-NS-1-91</t>
  </si>
  <si>
    <t>NOD32-LMS-NS-1-92</t>
  </si>
  <si>
    <t>NOD32-LMS-NS-1-93</t>
  </si>
  <si>
    <t>NOD32-LMS-NS-1-94</t>
  </si>
  <si>
    <t>NOD32-LMS-NS-1-95</t>
  </si>
  <si>
    <t>NOD32-LMS-NS-1-96</t>
  </si>
  <si>
    <t>NOD32-LMS-NS-1-97</t>
  </si>
  <si>
    <t>NOD32-LMS-NS-1-98</t>
  </si>
  <si>
    <t>NOD32-LMS-NS-1-99</t>
  </si>
  <si>
    <t>NOD32-LMS-NS-1-100</t>
  </si>
  <si>
    <t>NOD32-LMS-NS-1-101</t>
  </si>
  <si>
    <t>NOD32-LMS-NS-1-102</t>
  </si>
  <si>
    <t>NOD32-LMS-NS-1-103</t>
  </si>
  <si>
    <t>NOD32-LMS-NS-1-104</t>
  </si>
  <si>
    <t>NOD32-LMS-NS-1-105</t>
  </si>
  <si>
    <t>NOD32-LMS-NS-1-106</t>
  </si>
  <si>
    <t>NOD32-LMS-NS-1-107</t>
  </si>
  <si>
    <t>NOD32-LMS-NS-1-108</t>
  </si>
  <si>
    <t>NOD32-LMS-NS-1-109</t>
  </si>
  <si>
    <t>NOD32-LMS-NS-1-110</t>
  </si>
  <si>
    <t>NOD32-LMS-NS-1-111</t>
  </si>
  <si>
    <t>NOD32-LMS-NS-1-112</t>
  </si>
  <si>
    <t>NOD32-LMS-NS-1-113</t>
  </si>
  <si>
    <t>NOD32-LMS-NS-1-114</t>
  </si>
  <si>
    <t>NOD32-LMS-NS-1-115</t>
  </si>
  <si>
    <t>NOD32-LMS-NS-1-116</t>
  </si>
  <si>
    <t>NOD32-LMS-NS-1-117</t>
  </si>
  <si>
    <t>NOD32-LMS-NS-1-118</t>
  </si>
  <si>
    <t>NOD32-LMS-NS-1-119</t>
  </si>
  <si>
    <t>NOD32-LMS-NS-1-120</t>
  </si>
  <si>
    <t>NOD32-LMS-NS-1-121</t>
  </si>
  <si>
    <t>NOD32-LMS-NS-1-122</t>
  </si>
  <si>
    <t>NOD32-LMS-NS-1-123</t>
  </si>
  <si>
    <t>NOD32-LMS-NS-1-124</t>
  </si>
  <si>
    <t>NOD32-LMS-NS-1-125</t>
  </si>
  <si>
    <t>NOD32-LMS-NS-1-126</t>
  </si>
  <si>
    <t>NOD32-LMS-NS-1-127</t>
  </si>
  <si>
    <t>NOD32-LMS-NS-1-128</t>
  </si>
  <si>
    <t>NOD32-LMS-NS-1-129</t>
  </si>
  <si>
    <t>NOD32-LMS-NS-1-130</t>
  </si>
  <si>
    <t>NOD32-LMS-NS-1-131</t>
  </si>
  <si>
    <t>NOD32-LMS-NS-1-132</t>
  </si>
  <si>
    <t>NOD32-LMS-NS-1-133</t>
  </si>
  <si>
    <t>NOD32-LMS-NS-1-134</t>
  </si>
  <si>
    <t>NOD32-LMS-NS-1-135</t>
  </si>
  <si>
    <t>NOD32-LMS-NS-1-136</t>
  </si>
  <si>
    <t>NOD32-LMS-NS-1-137</t>
  </si>
  <si>
    <t>NOD32-LMS-NS-1-138</t>
  </si>
  <si>
    <t>NOD32-LMS-NS-1-139</t>
  </si>
  <si>
    <t>NOD32-LMS-NS-1-140</t>
  </si>
  <si>
    <t>NOD32-LMS-NS-1-141</t>
  </si>
  <si>
    <t>NOD32-LMS-NS-1-142</t>
  </si>
  <si>
    <t>NOD32-LMS-NS-1-143</t>
  </si>
  <si>
    <t>NOD32-LMS-NS-1-144</t>
  </si>
  <si>
    <t>NOD32-LMS-NS-1-145</t>
  </si>
  <si>
    <t>NOD32-LMS-NS-1-146</t>
  </si>
  <si>
    <t>NOD32-LMS-NS-1-147</t>
  </si>
  <si>
    <t>NOD32-LMS-NS-1-148</t>
  </si>
  <si>
    <t>NOD32-LMS-NS-1-149</t>
  </si>
  <si>
    <t>NOD32-LMS-NS-1-150</t>
  </si>
  <si>
    <t>NOD32-LMS-NS-1-151</t>
  </si>
  <si>
    <t>NOD32-LMS-NS-1-152</t>
  </si>
  <si>
    <t>NOD32-LMS-NS-1-153</t>
  </si>
  <si>
    <t>NOD32-LMS-NS-1-154</t>
  </si>
  <si>
    <t>NOD32-LMS-NS-1-155</t>
  </si>
  <si>
    <t>NOD32-LMS-NS-1-156</t>
  </si>
  <si>
    <t>NOD32-LMS-NS-1-157</t>
  </si>
  <si>
    <t>NOD32-LMS-NS-1-158</t>
  </si>
  <si>
    <t>NOD32-LMS-NS-1-159</t>
  </si>
  <si>
    <t>NOD32-LMS-NS-1-160</t>
  </si>
  <si>
    <t>NOD32-LMS-NS-1-161</t>
  </si>
  <si>
    <t>NOD32-LMS-NS-1-162</t>
  </si>
  <si>
    <t>NOD32-LMS-NS-1-163</t>
  </si>
  <si>
    <t>NOD32-LMS-NS-1-164</t>
  </si>
  <si>
    <t>NOD32-LMS-NS-1-165</t>
  </si>
  <si>
    <t>NOD32-LMS-NS-1-166</t>
  </si>
  <si>
    <t>NOD32-LMS-NS-1-167</t>
  </si>
  <si>
    <t>NOD32-LMS-NS-1-168</t>
  </si>
  <si>
    <t>NOD32-LMS-NS-1-169</t>
  </si>
  <si>
    <t>NOD32-LMS-NS-1-170</t>
  </si>
  <si>
    <t>NOD32-LMS-NS-1-171</t>
  </si>
  <si>
    <t>NOD32-LMS-NS-1-172</t>
  </si>
  <si>
    <t>NOD32-LMS-NS-1-173</t>
  </si>
  <si>
    <t>NOD32-LMS-NS-1-174</t>
  </si>
  <si>
    <t>NOD32-LMS-NS-1-175</t>
  </si>
  <si>
    <t>NOD32-LMS-NS-1-176</t>
  </si>
  <si>
    <t>NOD32-LMS-NS-1-177</t>
  </si>
  <si>
    <t>NOD32-LMS-NS-1-178</t>
  </si>
  <si>
    <t>NOD32-LMS-NS-1-179</t>
  </si>
  <si>
    <t>NOD32-LMS-NS-1-180</t>
  </si>
  <si>
    <t>NOD32-LMS-NS-1-181</t>
  </si>
  <si>
    <t>NOD32-LMS-NS-1-182</t>
  </si>
  <si>
    <t>NOD32-LMS-NS-1-183</t>
  </si>
  <si>
    <t>NOD32-LMS-NS-1-184</t>
  </si>
  <si>
    <t>NOD32-LMS-NS-1-185</t>
  </si>
  <si>
    <t>NOD32-LMS-NS-1-186</t>
  </si>
  <si>
    <t>NOD32-LMS-NS-1-187</t>
  </si>
  <si>
    <t>NOD32-LMS-NS-1-188</t>
  </si>
  <si>
    <t>NOD32-LMS-NS-1-189</t>
  </si>
  <si>
    <t>NOD32-LMS-NS-1-190</t>
  </si>
  <si>
    <t>NOD32-LMS-NS-1-191</t>
  </si>
  <si>
    <t>NOD32-LMS-NS-1-192</t>
  </si>
  <si>
    <t>NOD32-LMS-NS-1-193</t>
  </si>
  <si>
    <t>NOD32-LMS-NS-1-194</t>
  </si>
  <si>
    <t>NOD32-LMS-NS-1-195</t>
  </si>
  <si>
    <t>NOD32-LMS-NS-1-196</t>
  </si>
  <si>
    <t>NOD32-LMS-NS-1-197</t>
  </si>
  <si>
    <t>NOD32-LMS-NS-1-198</t>
  </si>
  <si>
    <t>NOD32-LMS-NS-1-199</t>
  </si>
  <si>
    <t>NOD32-DMS-NS-1-25</t>
  </si>
  <si>
    <t>NOD32-DMS-NS-1-26</t>
  </si>
  <si>
    <t>NOD32-DMS-NS-1-27</t>
  </si>
  <si>
    <t>NOD32-DMS-NS-1-28</t>
  </si>
  <si>
    <t>NOD32-DMS-NS-1-29</t>
  </si>
  <si>
    <t>NOD32-DMS-NS-1-30</t>
  </si>
  <si>
    <t>NOD32-DMS-NS-1-31</t>
  </si>
  <si>
    <t>NOD32-DMS-NS-1-32</t>
  </si>
  <si>
    <t>NOD32-DMS-NS-1-33</t>
  </si>
  <si>
    <t>NOD32-DMS-NS-1-34</t>
  </si>
  <si>
    <t>NOD32-DMS-NS-1-35</t>
  </si>
  <si>
    <t>NOD32-DMS-NS-1-36</t>
  </si>
  <si>
    <t>NOD32-DMS-NS-1-37</t>
  </si>
  <si>
    <t>NOD32-DMS-NS-1-38</t>
  </si>
  <si>
    <t>NOD32-DMS-NS-1-39</t>
  </si>
  <si>
    <t>NOD32-DMS-NS-1-40</t>
  </si>
  <si>
    <t>NOD32-DMS-NS-1-41</t>
  </si>
  <si>
    <t>NOD32-DMS-NS-1-42</t>
  </si>
  <si>
    <t>NOD32-DMS-NS-1-43</t>
  </si>
  <si>
    <t>NOD32-DMS-NS-1-44</t>
  </si>
  <si>
    <t>NOD32-DMS-NS-1-45</t>
  </si>
  <si>
    <t>NOD32-DMS-NS-1-46</t>
  </si>
  <si>
    <t>NOD32-DMS-NS-1-47</t>
  </si>
  <si>
    <t>NOD32-DMS-NS-1-48</t>
  </si>
  <si>
    <t>NOD32-DMS-NS-1-49</t>
  </si>
  <si>
    <t>NOD32-DMS-NS-1-50</t>
  </si>
  <si>
    <t>NOD32-DMS-NS-1-51</t>
  </si>
  <si>
    <t>NOD32-DMS-NS-1-52</t>
  </si>
  <si>
    <t>NOD32-DMS-NS-1-53</t>
  </si>
  <si>
    <t>NOD32-DMS-NS-1-54</t>
  </si>
  <si>
    <t>NOD32-DMS-NS-1-55</t>
  </si>
  <si>
    <t>NOD32-DMS-NS-1-56</t>
  </si>
  <si>
    <t>NOD32-DMS-NS-1-57</t>
  </si>
  <si>
    <t>NOD32-DMS-NS-1-58</t>
  </si>
  <si>
    <t>NOD32-DMS-NS-1-59</t>
  </si>
  <si>
    <t>NOD32-DMS-NS-1-60</t>
  </si>
  <si>
    <t>NOD32-DMS-NS-1-61</t>
  </si>
  <si>
    <t>NOD32-DMS-NS-1-62</t>
  </si>
  <si>
    <t>NOD32-DMS-NS-1-63</t>
  </si>
  <si>
    <t>NOD32-DMS-NS-1-64</t>
  </si>
  <si>
    <t>NOD32-DMS-NS-1-65</t>
  </si>
  <si>
    <t>NOD32-DMS-NS-1-66</t>
  </si>
  <si>
    <t>NOD32-DMS-NS-1-67</t>
  </si>
  <si>
    <t>NOD32-DMS-NS-1-68</t>
  </si>
  <si>
    <t>NOD32-DMS-NS-1-69</t>
  </si>
  <si>
    <t>NOD32-DMS-NS-1-70</t>
  </si>
  <si>
    <t>NOD32-DMS-NS-1-71</t>
  </si>
  <si>
    <t>NOD32-DMS-NS-1-72</t>
  </si>
  <si>
    <t>NOD32-DMS-NS-1-73</t>
  </si>
  <si>
    <t>NOD32-DMS-NS-1-74</t>
  </si>
  <si>
    <t>NOD32-DMS-NS-1-75</t>
  </si>
  <si>
    <t>NOD32-DMS-NS-1-76</t>
  </si>
  <si>
    <t>NOD32-DMS-NS-1-77</t>
  </si>
  <si>
    <t>NOD32-DMS-NS-1-78</t>
  </si>
  <si>
    <t>NOD32-DMS-NS-1-79</t>
  </si>
  <si>
    <t>NOD32-DMS-NS-1-80</t>
  </si>
  <si>
    <t>NOD32-DMS-NS-1-81</t>
  </si>
  <si>
    <t>NOD32-DMS-NS-1-82</t>
  </si>
  <si>
    <t>NOD32-DMS-NS-1-83</t>
  </si>
  <si>
    <t>NOD32-DMS-NS-1-84</t>
  </si>
  <si>
    <t>NOD32-DMS-NS-1-85</t>
  </si>
  <si>
    <t>NOD32-DMS-NS-1-86</t>
  </si>
  <si>
    <t>NOD32-DMS-NS-1-87</t>
  </si>
  <si>
    <t>NOD32-DMS-NS-1-88</t>
  </si>
  <si>
    <t>NOD32-DMS-NS-1-89</t>
  </si>
  <si>
    <t>NOD32-DMS-NS-1-90</t>
  </si>
  <si>
    <t>NOD32-DMS-NS-1-91</t>
  </si>
  <si>
    <t>NOD32-DMS-NS-1-92</t>
  </si>
  <si>
    <t>NOD32-DMS-NS-1-93</t>
  </si>
  <si>
    <t>NOD32-DMS-NS-1-94</t>
  </si>
  <si>
    <t>NOD32-DMS-NS-1-95</t>
  </si>
  <si>
    <t>NOD32-DMS-NS-1-96</t>
  </si>
  <si>
    <t>NOD32-DMS-NS-1-97</t>
  </si>
  <si>
    <t>NOD32-DMS-NS-1-98</t>
  </si>
  <si>
    <t>NOD32-DMS-NS-1-99</t>
  </si>
  <si>
    <t>NOD32-DMS-NS-1-100</t>
  </si>
  <si>
    <t>NOD32-DMS-NS-1-101</t>
  </si>
  <si>
    <t>NOD32-DMS-NS-1-102</t>
  </si>
  <si>
    <t>NOD32-DMS-NS-1-103</t>
  </si>
  <si>
    <t>NOD32-DMS-NS-1-104</t>
  </si>
  <si>
    <t>NOD32-DMS-NS-1-105</t>
  </si>
  <si>
    <t>NOD32-DMS-NS-1-106</t>
  </si>
  <si>
    <t>NOD32-DMS-NS-1-107</t>
  </si>
  <si>
    <t>NOD32-DMS-NS-1-108</t>
  </si>
  <si>
    <t>NOD32-DMS-NS-1-109</t>
  </si>
  <si>
    <t>NOD32-DMS-NS-1-110</t>
  </si>
  <si>
    <t>NOD32-DMS-NS-1-111</t>
  </si>
  <si>
    <t>NOD32-DMS-NS-1-112</t>
  </si>
  <si>
    <t>NOD32-DMS-NS-1-113</t>
  </si>
  <si>
    <t>NOD32-DMS-NS-1-114</t>
  </si>
  <si>
    <t>NOD32-DMS-NS-1-115</t>
  </si>
  <si>
    <t>NOD32-DMS-NS-1-116</t>
  </si>
  <si>
    <t>NOD32-DMS-NS-1-117</t>
  </si>
  <si>
    <t>NOD32-DMS-NS-1-118</t>
  </si>
  <si>
    <t>NOD32-DMS-NS-1-119</t>
  </si>
  <si>
    <t>NOD32-DMS-NS-1-120</t>
  </si>
  <si>
    <t>NOD32-DMS-NS-1-121</t>
  </si>
  <si>
    <t>NOD32-DMS-NS-1-122</t>
  </si>
  <si>
    <t>NOD32-DMS-NS-1-123</t>
  </si>
  <si>
    <t>NOD32-DMS-NS-1-124</t>
  </si>
  <si>
    <t>NOD32-DMS-NS-1-125</t>
  </si>
  <si>
    <t>NOD32-DMS-NS-1-126</t>
  </si>
  <si>
    <t>NOD32-DMS-NS-1-127</t>
  </si>
  <si>
    <t>NOD32-DMS-NS-1-128</t>
  </si>
  <si>
    <t>NOD32-DMS-NS-1-129</t>
  </si>
  <si>
    <t>NOD32-DMS-NS-1-130</t>
  </si>
  <si>
    <t>NOD32-DMS-NS-1-131</t>
  </si>
  <si>
    <t>NOD32-DMS-NS-1-132</t>
  </si>
  <si>
    <t>NOD32-DMS-NS-1-133</t>
  </si>
  <si>
    <t>NOD32-DMS-NS-1-134</t>
  </si>
  <si>
    <t>NOD32-DMS-NS-1-135</t>
  </si>
  <si>
    <t>NOD32-DMS-NS-1-136</t>
  </si>
  <si>
    <t>NOD32-DMS-NS-1-137</t>
  </si>
  <si>
    <t>NOD32-DMS-NS-1-138</t>
  </si>
  <si>
    <t>NOD32-DMS-NS-1-139</t>
  </si>
  <si>
    <t>NOD32-DMS-NS-1-140</t>
  </si>
  <si>
    <t>NOD32-DMS-NS-1-141</t>
  </si>
  <si>
    <t>NOD32-DMS-NS-1-142</t>
  </si>
  <si>
    <t>NOD32-DMS-NS-1-143</t>
  </si>
  <si>
    <t>NOD32-DMS-NS-1-144</t>
  </si>
  <si>
    <t>NOD32-DMS-NS-1-145</t>
  </si>
  <si>
    <t>NOD32-DMS-NS-1-146</t>
  </si>
  <si>
    <t>NOD32-DMS-NS-1-147</t>
  </si>
  <si>
    <t>NOD32-DMS-NS-1-148</t>
  </si>
  <si>
    <t>NOD32-DMS-NS-1-149</t>
  </si>
  <si>
    <t>NOD32-DMS-NS-1-150</t>
  </si>
  <si>
    <t>NOD32-DMS-NS-1-151</t>
  </si>
  <si>
    <t>NOD32-DMS-NS-1-152</t>
  </si>
  <si>
    <t>NOD32-DMS-NS-1-153</t>
  </si>
  <si>
    <t>NOD32-DMS-NS-1-154</t>
  </si>
  <si>
    <t>NOD32-DMS-NS-1-155</t>
  </si>
  <si>
    <t>NOD32-DMS-NS-1-156</t>
  </si>
  <si>
    <t>NOD32-DMS-NS-1-157</t>
  </si>
  <si>
    <t>NOD32-DMS-NS-1-158</t>
  </si>
  <si>
    <t>NOD32-DMS-NS-1-159</t>
  </si>
  <si>
    <t>NOD32-DMS-NS-1-160</t>
  </si>
  <si>
    <t>NOD32-DMS-NS-1-161</t>
  </si>
  <si>
    <t>NOD32-DMS-NS-1-162</t>
  </si>
  <si>
    <t>NOD32-DMS-NS-1-163</t>
  </si>
  <si>
    <t>NOD32-DMS-NS-1-164</t>
  </si>
  <si>
    <t>NOD32-DMS-NS-1-165</t>
  </si>
  <si>
    <t>NOD32-DMS-NS-1-166</t>
  </si>
  <si>
    <t>NOD32-DMS-NS-1-167</t>
  </si>
  <si>
    <t>NOD32-DMS-NS-1-168</t>
  </si>
  <si>
    <t>NOD32-DMS-NS-1-169</t>
  </si>
  <si>
    <t>NOD32-DMS-NS-1-170</t>
  </si>
  <si>
    <t>NOD32-DMS-NS-1-171</t>
  </si>
  <si>
    <t>NOD32-DMS-NS-1-172</t>
  </si>
  <si>
    <t>NOD32-DMS-NS-1-173</t>
  </si>
  <si>
    <t>NOD32-DMS-NS-1-174</t>
  </si>
  <si>
    <t>NOD32-DMS-NS-1-175</t>
  </si>
  <si>
    <t>NOD32-DMS-NS-1-176</t>
  </si>
  <si>
    <t>NOD32-DMS-NS-1-177</t>
  </si>
  <si>
    <t>NOD32-DMS-NS-1-178</t>
  </si>
  <si>
    <t>NOD32-DMS-NS-1-179</t>
  </si>
  <si>
    <t>NOD32-DMS-NS-1-180</t>
  </si>
  <si>
    <t>NOD32-DMS-NS-1-181</t>
  </si>
  <si>
    <t>NOD32-DMS-NS-1-182</t>
  </si>
  <si>
    <t>NOD32-DMS-NS-1-183</t>
  </si>
  <si>
    <t>NOD32-DMS-NS-1-184</t>
  </si>
  <si>
    <t>NOD32-DMS-NS-1-185</t>
  </si>
  <si>
    <t>NOD32-DMS-NS-1-186</t>
  </si>
  <si>
    <t>NOD32-DMS-NS-1-187</t>
  </si>
  <si>
    <t>NOD32-DMS-NS-1-188</t>
  </si>
  <si>
    <t>NOD32-DMS-NS-1-189</t>
  </si>
  <si>
    <t>NOD32-DMS-NS-1-190</t>
  </si>
  <si>
    <t>NOD32-DMS-NS-1-191</t>
  </si>
  <si>
    <t>NOD32-DMS-NS-1-192</t>
  </si>
  <si>
    <t>NOD32-DMS-NS-1-193</t>
  </si>
  <si>
    <t>NOD32-DMS-NS-1-194</t>
  </si>
  <si>
    <t>NOD32-DMS-NS-1-195</t>
  </si>
  <si>
    <t>NOD32-DMS-NS-1-196</t>
  </si>
  <si>
    <t>NOD32-DMS-NS-1-197</t>
  </si>
  <si>
    <t>NOD32-DMS-NS-1-198</t>
  </si>
  <si>
    <t>NOD32-DMS-NS-1-199</t>
  </si>
  <si>
    <t>NOD32-DMS-NS-1-200</t>
  </si>
  <si>
    <t>NOD32-DMS-NS-1-210</t>
  </si>
  <si>
    <t>NOD32-DMS-NS-1-220</t>
  </si>
  <si>
    <t>NOD32-DMS-NS-1-230</t>
  </si>
  <si>
    <t>NOD32-DMS-NS-1-240</t>
  </si>
  <si>
    <t>NOD32-DMS-NS-1-250</t>
  </si>
  <si>
    <t>NOD32-DMS-NS-1-260</t>
  </si>
  <si>
    <t>NOD32-DMS-NS-1-270</t>
  </si>
  <si>
    <t>NOD32-DMS-NS-1-280</t>
  </si>
  <si>
    <t>NOD32-DMS-NS-1-290</t>
  </si>
  <si>
    <t>NOD32-DMS-NS-1-300</t>
  </si>
  <si>
    <t>NOD32-DMS-NS-1-310</t>
  </si>
  <si>
    <t>NOD32-DMS-NS-1-320</t>
  </si>
  <si>
    <t>NOD32-DMS-NS-1-330</t>
  </si>
  <si>
    <t>NOD32-DMS-NS-1-340</t>
  </si>
  <si>
    <t>NOD32-DMS-NS-1-350</t>
  </si>
  <si>
    <t>NOD32-DMS-NS-1-360</t>
  </si>
  <si>
    <t>NOD32-DMS-NS-1-370</t>
  </si>
  <si>
    <t>NOD32-DMS-NS-1-380</t>
  </si>
  <si>
    <t>NOD32-DMS-NS-1-390</t>
  </si>
  <si>
    <t>NOD32-DMS-NS-1-400</t>
  </si>
  <si>
    <t>NOD32-DMS-NS-1-410</t>
  </si>
  <si>
    <t>NOD32-DMS-NS-1-420</t>
  </si>
  <si>
    <t>NOD32-DMS-NS-1-430</t>
  </si>
  <si>
    <t>NOD32-DMS-NS-1-440</t>
  </si>
  <si>
    <t>NOD32-DMS-NS-1-450</t>
  </si>
  <si>
    <t>NOD32-DMS-NS-1-460</t>
  </si>
  <si>
    <t>NOD32-DMS-NS-1-470</t>
  </si>
  <si>
    <t>NOD32-DMS-NS-1-480</t>
  </si>
  <si>
    <t>NOD32-DMS-NS-1-490</t>
  </si>
  <si>
    <t>NOD32-DMS-NS-1-500</t>
  </si>
  <si>
    <t>NOD32-DMS-NS-1-525</t>
  </si>
  <si>
    <t>NOD32-DMS-NS-1-550</t>
  </si>
  <si>
    <t>NOD32-DMS-NS-1-575</t>
  </si>
  <si>
    <t>NOD32-DMS-NS-1-600</t>
  </si>
  <si>
    <t>NOD32-DMS-NS-1-625</t>
  </si>
  <si>
    <t>NOD32-DMS-NS-1-650</t>
  </si>
  <si>
    <t>NOD32-DMS-NS-1-675</t>
  </si>
  <si>
    <t>NOD32-DMS-NS-1-700</t>
  </si>
  <si>
    <t>NOD32-DMS-NS-1-725</t>
  </si>
  <si>
    <t>NOD32-DMS-NS-1-750</t>
  </si>
  <si>
    <t>NOD32-DMS-NS-1-775</t>
  </si>
  <si>
    <t>NOD32-DMS-NS-1-800</t>
  </si>
  <si>
    <t>NOD32-DMS-NS-1-825</t>
  </si>
  <si>
    <t>NOD32-DMS-NS-1-850</t>
  </si>
  <si>
    <t>NOD32-DMS-NS-1-875</t>
  </si>
  <si>
    <t>NOD32-DMS-NS-1-900</t>
  </si>
  <si>
    <t>NOD32-DMS-NS-1-925</t>
  </si>
  <si>
    <t>NOD32-DMS-NS-1-950</t>
  </si>
  <si>
    <t>NOD32-DMS-NS-1-975</t>
  </si>
  <si>
    <t>NOD32-DMS-NS-1-1000</t>
  </si>
  <si>
    <t>Количество пользователей</t>
  </si>
  <si>
    <t>NOD32-LGP-NS-1-25</t>
  </si>
  <si>
    <t xml:space="preserve">ESET NOD32 Gateway Security for Linux| BSD  newsale for 25 </t>
  </si>
  <si>
    <t>NOD32-LGP-NS-1-26</t>
  </si>
  <si>
    <t xml:space="preserve">ESET NOD32 Gateway Security for Linux| BSD  newsale for 26 </t>
  </si>
  <si>
    <t>NOD32-LGP-NS-1-27</t>
  </si>
  <si>
    <t xml:space="preserve">ESET NOD32 Gateway Security for Linux| BSD  newsale for 27 </t>
  </si>
  <si>
    <t>NOD32-LGP-NS-1-28</t>
  </si>
  <si>
    <t xml:space="preserve">ESET NOD32 Gateway Security for Linux| BSD  newsale for 28 </t>
  </si>
  <si>
    <t>NOD32-LGP-NS-1-29</t>
  </si>
  <si>
    <t xml:space="preserve">ESET NOD32 Gateway Security for Linux| BSD  newsale for 29 </t>
  </si>
  <si>
    <t>NOD32-LGP-NS-1-30</t>
  </si>
  <si>
    <t xml:space="preserve">ESET NOD32 Gateway Security for Linux| BSD  newsale for 30 </t>
  </si>
  <si>
    <t>NOD32-LGP-NS-1-31</t>
  </si>
  <si>
    <t xml:space="preserve">ESET NOD32 Gateway Security for Linux| BSD  newsale for 31 </t>
  </si>
  <si>
    <t>NOD32-LGP-NS-1-32</t>
  </si>
  <si>
    <t xml:space="preserve">ESET NOD32 Gateway Security for Linux| BSD  newsale for 32 </t>
  </si>
  <si>
    <t>NOD32-LGP-NS-1-33</t>
  </si>
  <si>
    <t xml:space="preserve">ESET NOD32 Gateway Security for Linux| BSD  newsale for 33 </t>
  </si>
  <si>
    <t>NOD32-LGP-NS-1-34</t>
  </si>
  <si>
    <t xml:space="preserve">ESET NOD32 Gateway Security for Linux| BSD  newsale for 34 </t>
  </si>
  <si>
    <t>NOD32-LGP-NS-1-35</t>
  </si>
  <si>
    <t xml:space="preserve">ESET NOD32 Gateway Security for Linux| BSD  newsale for 35 </t>
  </si>
  <si>
    <t>NOD32-LGP-NS-1-36</t>
  </si>
  <si>
    <t xml:space="preserve">ESET NOD32 Gateway Security for Linux| BSD  newsale for 36 </t>
  </si>
  <si>
    <t>NOD32-LGP-NS-1-37</t>
  </si>
  <si>
    <t xml:space="preserve">ESET NOD32 Gateway Security for Linux| BSD  newsale for 37 </t>
  </si>
  <si>
    <t>NOD32-LGP-NS-1-38</t>
  </si>
  <si>
    <t xml:space="preserve">ESET NOD32 Gateway Security for Linux| BSD  newsale for 38 </t>
  </si>
  <si>
    <t>NOD32-LGP-NS-1-39</t>
  </si>
  <si>
    <t xml:space="preserve">ESET NOD32 Gateway Security for Linux| BSD  newsale for 39 </t>
  </si>
  <si>
    <t>NOD32-LGP-NS-1-40</t>
  </si>
  <si>
    <t xml:space="preserve">ESET NOD32 Gateway Security for Linux| BSD  newsale for 40 </t>
  </si>
  <si>
    <t>NOD32-LGP-NS-1-41</t>
  </si>
  <si>
    <t xml:space="preserve">ESET NOD32 Gateway Security for Linux| BSD  newsale for 41 </t>
  </si>
  <si>
    <t>NOD32-LGP-NS-1-42</t>
  </si>
  <si>
    <t xml:space="preserve">ESET NOD32 Gateway Security for Linux| BSD  newsale for 42 </t>
  </si>
  <si>
    <t>NOD32-LGP-NS-1-43</t>
  </si>
  <si>
    <t xml:space="preserve">ESET NOD32 Gateway Security for Linux| BSD  newsale for 43 </t>
  </si>
  <si>
    <t>NOD32-LGP-NS-1-44</t>
  </si>
  <si>
    <t xml:space="preserve">ESET NOD32 Gateway Security for Linux| BSD  newsale for 44 </t>
  </si>
  <si>
    <t>NOD32-LGP-NS-1-45</t>
  </si>
  <si>
    <t xml:space="preserve">ESET NOD32 Gateway Security for Linux| BSD  newsale for 45 </t>
  </si>
  <si>
    <t>NOD32-LGP-NS-1-46</t>
  </si>
  <si>
    <t xml:space="preserve">ESET NOD32 Gateway Security for Linux| BSD  newsale for 46 </t>
  </si>
  <si>
    <t>NOD32-LGP-NS-1-47</t>
  </si>
  <si>
    <t xml:space="preserve">ESET NOD32 Gateway Security for Linux| BSD  newsale for 47 </t>
  </si>
  <si>
    <t>NOD32-LGP-NS-1-48</t>
  </si>
  <si>
    <t xml:space="preserve">ESET NOD32 Gateway Security for Linux| BSD  newsale for 48 </t>
  </si>
  <si>
    <t>NOD32-LGP-NS-1-49</t>
  </si>
  <si>
    <t xml:space="preserve">ESET NOD32 Gateway Security for Linux| BSD  newsale for 49 </t>
  </si>
  <si>
    <t>NOD32-LGP-NS-1-50</t>
  </si>
  <si>
    <t xml:space="preserve">ESET NOD32 Gateway Security for Linux| BSD  newsale for 50 </t>
  </si>
  <si>
    <t>NOD32-LGP-NS-1-51</t>
  </si>
  <si>
    <t xml:space="preserve">ESET NOD32 Gateway Security for Linux| BSD  newsale for 51 </t>
  </si>
  <si>
    <t>NOD32-LGP-NS-1-52</t>
  </si>
  <si>
    <t xml:space="preserve">ESET NOD32 Gateway Security for Linux| BSD  newsale for 52 </t>
  </si>
  <si>
    <t>NOD32-LGP-NS-1-53</t>
  </si>
  <si>
    <t xml:space="preserve">ESET NOD32 Gateway Security for Linux| BSD  newsale for 53 </t>
  </si>
  <si>
    <t>NOD32-LGP-NS-1-54</t>
  </si>
  <si>
    <t xml:space="preserve">ESET NOD32 Gateway Security for Linux| BSD  newsale for 54 </t>
  </si>
  <si>
    <t>NOD32-LGP-NS-1-55</t>
  </si>
  <si>
    <t xml:space="preserve">ESET NOD32 Gateway Security for Linux| BSD  newsale for 55 </t>
  </si>
  <si>
    <t>NOD32-LGP-NS-1-56</t>
  </si>
  <si>
    <t xml:space="preserve">ESET NOD32 Gateway Security for Linux| BSD  newsale for 56 </t>
  </si>
  <si>
    <t>NOD32-LGP-NS-1-57</t>
  </si>
  <si>
    <t xml:space="preserve">ESET NOD32 Gateway Security for Linux| BSD  newsale for 57 </t>
  </si>
  <si>
    <t>NOD32-LGP-NS-1-58</t>
  </si>
  <si>
    <t xml:space="preserve">ESET NOD32 Gateway Security for Linux| BSD  newsale for 58 </t>
  </si>
  <si>
    <t>NOD32-LGP-NS-1-59</t>
  </si>
  <si>
    <t xml:space="preserve">ESET NOD32 Gateway Security for Linux| BSD  newsale for 59 </t>
  </si>
  <si>
    <t>NOD32-LGP-NS-1-60</t>
  </si>
  <si>
    <t xml:space="preserve">ESET NOD32 Gateway Security for Linux| BSD  newsale for 60 </t>
  </si>
  <si>
    <t>NOD32-LGP-NS-1-61</t>
  </si>
  <si>
    <t xml:space="preserve">ESET NOD32 Gateway Security for Linux| BSD  newsale for 61 </t>
  </si>
  <si>
    <t>NOD32-LGP-NS-1-62</t>
  </si>
  <si>
    <t xml:space="preserve">ESET NOD32 Gateway Security for Linux| BSD  newsale for 62 </t>
  </si>
  <si>
    <t>NOD32-LGP-NS-1-63</t>
  </si>
  <si>
    <t xml:space="preserve">ESET NOD32 Gateway Security for Linux| BSD  newsale for 63 </t>
  </si>
  <si>
    <t>NOD32-LGP-NS-1-64</t>
  </si>
  <si>
    <t xml:space="preserve">ESET NOD32 Gateway Security for Linux| BSD  newsale for 64 </t>
  </si>
  <si>
    <t>NOD32-LGP-NS-1-65</t>
  </si>
  <si>
    <t xml:space="preserve">ESET NOD32 Gateway Security for Linux| BSD  newsale for 65 </t>
  </si>
  <si>
    <t>NOD32-LGP-NS-1-66</t>
  </si>
  <si>
    <t xml:space="preserve">ESET NOD32 Gateway Security for Linux| BSD  newsale for 66 </t>
  </si>
  <si>
    <t>NOD32-LGP-NS-1-67</t>
  </si>
  <si>
    <t xml:space="preserve">ESET NOD32 Gateway Security for Linux| BSD  newsale for 67 </t>
  </si>
  <si>
    <t>NOD32-LGP-NS-1-68</t>
  </si>
  <si>
    <t xml:space="preserve">ESET NOD32 Gateway Security for Linux| BSD  newsale for 68 </t>
  </si>
  <si>
    <t>NOD32-LGP-NS-1-69</t>
  </si>
  <si>
    <t xml:space="preserve">ESET NOD32 Gateway Security for Linux| BSD  newsale for 69 </t>
  </si>
  <si>
    <t>NOD32-LGP-NS-1-70</t>
  </si>
  <si>
    <t xml:space="preserve">ESET NOD32 Gateway Security for Linux| BSD  newsale for 70 </t>
  </si>
  <si>
    <t>NOD32-LGP-NS-1-71</t>
  </si>
  <si>
    <t xml:space="preserve">ESET NOD32 Gateway Security for Linux| BSD  newsale for 71 </t>
  </si>
  <si>
    <t>NOD32-LGP-NS-1-72</t>
  </si>
  <si>
    <t xml:space="preserve">ESET NOD32 Gateway Security for Linux| BSD  newsale for 72 </t>
  </si>
  <si>
    <t>NOD32-LGP-NS-1-73</t>
  </si>
  <si>
    <t xml:space="preserve">ESET NOD32 Gateway Security for Linux| BSD  newsale for 73 </t>
  </si>
  <si>
    <t>NOD32-LGP-NS-1-74</t>
  </si>
  <si>
    <t xml:space="preserve">ESET NOD32 Gateway Security for Linux| BSD  newsale for 74 </t>
  </si>
  <si>
    <t>NOD32-LGP-NS-1-75</t>
  </si>
  <si>
    <t xml:space="preserve">ESET NOD32 Gateway Security for Linux| BSD  newsale for 75 </t>
  </si>
  <si>
    <t>NOD32-LGP-NS-1-76</t>
  </si>
  <si>
    <t xml:space="preserve">ESET NOD32 Gateway Security for Linux| BSD  newsale for 76 </t>
  </si>
  <si>
    <t>NOD32-LGP-NS-1-77</t>
  </si>
  <si>
    <t xml:space="preserve">ESET NOD32 Gateway Security for Linux| BSD  newsale for 77 </t>
  </si>
  <si>
    <t>NOD32-LGP-NS-1-78</t>
  </si>
  <si>
    <t xml:space="preserve">ESET NOD32 Gateway Security for Linux| BSD  newsale for 78 </t>
  </si>
  <si>
    <t>NOD32-LGP-NS-1-79</t>
  </si>
  <si>
    <t xml:space="preserve">ESET NOD32 Gateway Security for Linux| BSD  newsale for 79 </t>
  </si>
  <si>
    <t>NOD32-LGP-NS-1-80</t>
  </si>
  <si>
    <t xml:space="preserve">ESET NOD32 Gateway Security for Linux| BSD  newsale for 80 </t>
  </si>
  <si>
    <t>NOD32-LGP-NS-1-81</t>
  </si>
  <si>
    <t xml:space="preserve">ESET NOD32 Gateway Security for Linux| BSD  newsale for 81 </t>
  </si>
  <si>
    <t>NOD32-LGP-NS-1-82</t>
  </si>
  <si>
    <t xml:space="preserve">ESET NOD32 Gateway Security for Linux| BSD  newsale for 82 </t>
  </si>
  <si>
    <t>NOD32-LGP-NS-1-83</t>
  </si>
  <si>
    <t xml:space="preserve">ESET NOD32 Gateway Security for Linux| BSD  newsale for 83 </t>
  </si>
  <si>
    <t>NOD32-LGP-NS-1-84</t>
  </si>
  <si>
    <t xml:space="preserve">ESET NOD32 Gateway Security for Linux| BSD  newsale for 84 </t>
  </si>
  <si>
    <t>NOD32-LGP-NS-1-85</t>
  </si>
  <si>
    <t xml:space="preserve">ESET NOD32 Gateway Security for Linux| BSD  newsale for 85 </t>
  </si>
  <si>
    <t>NOD32-LGP-NS-1-86</t>
  </si>
  <si>
    <t xml:space="preserve">ESET NOD32 Gateway Security for Linux| BSD  newsale for 86 </t>
  </si>
  <si>
    <t>NOD32-LGP-NS-1-87</t>
  </si>
  <si>
    <t xml:space="preserve">ESET NOD32 Gateway Security for Linux| BSD  newsale for 87 </t>
  </si>
  <si>
    <t>NOD32-LGP-NS-1-88</t>
  </si>
  <si>
    <t xml:space="preserve">ESET NOD32 Gateway Security for Linux| BSD  newsale for 88 </t>
  </si>
  <si>
    <t>NOD32-LGP-NS-1-89</t>
  </si>
  <si>
    <t xml:space="preserve">ESET NOD32 Gateway Security for Linux| BSD  newsale for 89 </t>
  </si>
  <si>
    <t>NOD32-LGP-NS-1-90</t>
  </si>
  <si>
    <t xml:space="preserve">ESET NOD32 Gateway Security for Linux| BSD  newsale for 90 </t>
  </si>
  <si>
    <t>NOD32-LGP-NS-1-91</t>
  </si>
  <si>
    <t xml:space="preserve">ESET NOD32 Gateway Security for Linux| BSD  newsale for 91 </t>
  </si>
  <si>
    <t>NOD32-LGP-NS-1-92</t>
  </si>
  <si>
    <t xml:space="preserve">ESET NOD32 Gateway Security for Linux| BSD  newsale for 92 </t>
  </si>
  <si>
    <t>NOD32-LGP-NS-1-93</t>
  </si>
  <si>
    <t xml:space="preserve">ESET NOD32 Gateway Security for Linux| BSD  newsale for 93 </t>
  </si>
  <si>
    <t>NOD32-LGP-NS-1-94</t>
  </si>
  <si>
    <t xml:space="preserve">ESET NOD32 Gateway Security for Linux| BSD  newsale for 94 </t>
  </si>
  <si>
    <t>NOD32-LGP-NS-1-95</t>
  </si>
  <si>
    <t xml:space="preserve">ESET NOD32 Gateway Security for Linux| BSD  newsale for 95 </t>
  </si>
  <si>
    <t>NOD32-LGP-NS-1-96</t>
  </si>
  <si>
    <t xml:space="preserve">ESET NOD32 Gateway Security for Linux| BSD  newsale for 96 </t>
  </si>
  <si>
    <t>NOD32-LGP-NS-1-97</t>
  </si>
  <si>
    <t xml:space="preserve">ESET NOD32 Gateway Security for Linux| BSD  newsale for 97 </t>
  </si>
  <si>
    <t>NOD32-LGP-NS-1-98</t>
  </si>
  <si>
    <t xml:space="preserve">ESET NOD32 Gateway Security for Linux| BSD  newsale for 98 </t>
  </si>
  <si>
    <t>NOD32-LGP-NS-1-99</t>
  </si>
  <si>
    <t xml:space="preserve">ESET NOD32 Gateway Security for Linux| BSD  newsale for 99 </t>
  </si>
  <si>
    <t>NOD32-LGP-NS-1-100</t>
  </si>
  <si>
    <t xml:space="preserve">ESET NOD32 Gateway Security for Linux| BSD  newsale for 100 </t>
  </si>
  <si>
    <t>NOD32-LGP-NS-1-101</t>
  </si>
  <si>
    <t xml:space="preserve">ESET NOD32 Gateway Security for Linux| BSD  newsale for 101 </t>
  </si>
  <si>
    <t>NOD32-LGP-NS-1-102</t>
  </si>
  <si>
    <t xml:space="preserve">ESET NOD32 Gateway Security for Linux| BSD  newsale for 102 </t>
  </si>
  <si>
    <t>NOD32-LGP-NS-1-103</t>
  </si>
  <si>
    <t xml:space="preserve">ESET NOD32 Gateway Security for Linux| BSD  newsale for 103 </t>
  </si>
  <si>
    <t>NOD32-LGP-NS-1-104</t>
  </si>
  <si>
    <t xml:space="preserve">ESET NOD32 Gateway Security for Linux| BSD  newsale for 104 </t>
  </si>
  <si>
    <t>NOD32-LGP-NS-1-105</t>
  </si>
  <si>
    <t xml:space="preserve">ESET NOD32 Gateway Security for Linux| BSD  newsale for 105 </t>
  </si>
  <si>
    <t>NOD32-LGP-NS-1-106</t>
  </si>
  <si>
    <t xml:space="preserve">ESET NOD32 Gateway Security for Linux| BSD  newsale for 106 </t>
  </si>
  <si>
    <t>NOD32-LGP-NS-1-107</t>
  </si>
  <si>
    <t xml:space="preserve">ESET NOD32 Gateway Security for Linux| BSD  newsale for 107 </t>
  </si>
  <si>
    <t>NOD32-LGP-NS-1-108</t>
  </si>
  <si>
    <t xml:space="preserve">ESET NOD32 Gateway Security for Linux| BSD  newsale for 108 </t>
  </si>
  <si>
    <t>NOD32-LGP-NS-1-109</t>
  </si>
  <si>
    <t xml:space="preserve">ESET NOD32 Gateway Security for Linux| BSD  newsale for 109 </t>
  </si>
  <si>
    <t>NOD32-LGP-NS-1-110</t>
  </si>
  <si>
    <t xml:space="preserve">ESET NOD32 Gateway Security for Linux| BSD  newsale for 110 </t>
  </si>
  <si>
    <t>NOD32-LGP-NS-1-111</t>
  </si>
  <si>
    <t xml:space="preserve">ESET NOD32 Gateway Security for Linux| BSD  newsale for 111 </t>
  </si>
  <si>
    <t>NOD32-LGP-NS-1-112</t>
  </si>
  <si>
    <t xml:space="preserve">ESET NOD32 Gateway Security for Linux| BSD  newsale for 112 </t>
  </si>
  <si>
    <t>NOD32-LGP-NS-1-113</t>
  </si>
  <si>
    <t xml:space="preserve">ESET NOD32 Gateway Security for Linux| BSD  newsale for 113 </t>
  </si>
  <si>
    <t>NOD32-LGP-NS-1-114</t>
  </si>
  <si>
    <t xml:space="preserve">ESET NOD32 Gateway Security for Linux| BSD  newsale for 114 </t>
  </si>
  <si>
    <t>NOD32-LGP-NS-1-115</t>
  </si>
  <si>
    <t xml:space="preserve">ESET NOD32 Gateway Security for Linux| BSD  newsale for 115 </t>
  </si>
  <si>
    <t>NOD32-LGP-NS-1-116</t>
  </si>
  <si>
    <t xml:space="preserve">ESET NOD32 Gateway Security for Linux| BSD  newsale for 116 </t>
  </si>
  <si>
    <t>NOD32-LGP-NS-1-117</t>
  </si>
  <si>
    <t xml:space="preserve">ESET NOD32 Gateway Security for Linux| BSD  newsale for 117 </t>
  </si>
  <si>
    <t>NOD32-LGP-NS-1-118</t>
  </si>
  <si>
    <t xml:space="preserve">ESET NOD32 Gateway Security for Linux| BSD  newsale for 118 </t>
  </si>
  <si>
    <t>NOD32-LGP-NS-1-119</t>
  </si>
  <si>
    <t xml:space="preserve">ESET NOD32 Gateway Security for Linux| BSD  newsale for 119 </t>
  </si>
  <si>
    <t>NOD32-LGP-NS-1-120</t>
  </si>
  <si>
    <t xml:space="preserve">ESET NOD32 Gateway Security for Linux| BSD  newsale for 120 </t>
  </si>
  <si>
    <t>NOD32-LGP-NS-1-121</t>
  </si>
  <si>
    <t xml:space="preserve">ESET NOD32 Gateway Security for Linux| BSD  newsale for 121 </t>
  </si>
  <si>
    <t>NOD32-LGP-NS-1-122</t>
  </si>
  <si>
    <t xml:space="preserve">ESET NOD32 Gateway Security for Linux| BSD  newsale for 122 </t>
  </si>
  <si>
    <t>NOD32-LGP-NS-1-123</t>
  </si>
  <si>
    <t xml:space="preserve">ESET NOD32 Gateway Security for Linux| BSD  newsale for 123 </t>
  </si>
  <si>
    <t>NOD32-LGP-NS-1-124</t>
  </si>
  <si>
    <t xml:space="preserve">ESET NOD32 Gateway Security for Linux| BSD  newsale for 124 </t>
  </si>
  <si>
    <t>NOD32-LGP-NS-1-125</t>
  </si>
  <si>
    <t xml:space="preserve">ESET NOD32 Gateway Security for Linux| BSD  newsale for 125 </t>
  </si>
  <si>
    <t>NOD32-LGP-NS-1-126</t>
  </si>
  <si>
    <t xml:space="preserve">ESET NOD32 Gateway Security for Linux| BSD  newsale for 126 </t>
  </si>
  <si>
    <t>NOD32-LGP-NS-1-127</t>
  </si>
  <si>
    <t xml:space="preserve">ESET NOD32 Gateway Security for Linux| BSD  newsale for 127 </t>
  </si>
  <si>
    <t>NOD32-LGP-NS-1-128</t>
  </si>
  <si>
    <t xml:space="preserve">ESET NOD32 Gateway Security for Linux| BSD  newsale for 128 </t>
  </si>
  <si>
    <t>NOD32-LGP-NS-1-129</t>
  </si>
  <si>
    <t xml:space="preserve">ESET NOD32 Gateway Security for Linux| BSD  newsale for 129 </t>
  </si>
  <si>
    <t>NOD32-LGP-NS-1-130</t>
  </si>
  <si>
    <t xml:space="preserve">ESET NOD32 Gateway Security for Linux| BSD  newsale for 130 </t>
  </si>
  <si>
    <t>NOD32-LGP-NS-1-131</t>
  </si>
  <si>
    <t xml:space="preserve">ESET NOD32 Gateway Security for Linux| BSD  newsale for 131 </t>
  </si>
  <si>
    <t>NOD32-LGP-NS-1-132</t>
  </si>
  <si>
    <t xml:space="preserve">ESET NOD32 Gateway Security for Linux| BSD  newsale for 132 </t>
  </si>
  <si>
    <t>NOD32-LGP-NS-1-133</t>
  </si>
  <si>
    <t xml:space="preserve">ESET NOD32 Gateway Security for Linux| BSD  newsale for 133 </t>
  </si>
  <si>
    <t>NOD32-LGP-NS-1-134</t>
  </si>
  <si>
    <t xml:space="preserve">ESET NOD32 Gateway Security for Linux| BSD  newsale for 134 </t>
  </si>
  <si>
    <t>NOD32-LGP-NS-1-135</t>
  </si>
  <si>
    <t xml:space="preserve">ESET NOD32 Gateway Security for Linux| BSD  newsale for 135 </t>
  </si>
  <si>
    <t>NOD32-LGP-NS-1-136</t>
  </si>
  <si>
    <t xml:space="preserve">ESET NOD32 Gateway Security for Linux| BSD  newsale for 136 </t>
  </si>
  <si>
    <t>NOD32-LGP-NS-1-137</t>
  </si>
  <si>
    <t xml:space="preserve">ESET NOD32 Gateway Security for Linux| BSD  newsale for 137 </t>
  </si>
  <si>
    <t>NOD32-LGP-NS-1-138</t>
  </si>
  <si>
    <t xml:space="preserve">ESET NOD32 Gateway Security for Linux| BSD  newsale for 138 </t>
  </si>
  <si>
    <t>NOD32-LGP-NS-1-139</t>
  </si>
  <si>
    <t xml:space="preserve">ESET NOD32 Gateway Security for Linux| BSD  newsale for 139 </t>
  </si>
  <si>
    <t>NOD32-LGP-NS-1-140</t>
  </si>
  <si>
    <t xml:space="preserve">ESET NOD32 Gateway Security for Linux| BSD  newsale for 140 </t>
  </si>
  <si>
    <t>NOD32-LGP-NS-1-141</t>
  </si>
  <si>
    <t xml:space="preserve">ESET NOD32 Gateway Security for Linux| BSD  newsale for 141 </t>
  </si>
  <si>
    <t>NOD32-LGP-NS-1-142</t>
  </si>
  <si>
    <t xml:space="preserve">ESET NOD32 Gateway Security for Linux| BSD  newsale for 142 </t>
  </si>
  <si>
    <t>NOD32-LGP-NS-1-143</t>
  </si>
  <si>
    <t xml:space="preserve">ESET NOD32 Gateway Security for Linux| BSD  newsale for 143 </t>
  </si>
  <si>
    <t>NOD32-LGP-NS-1-144</t>
  </si>
  <si>
    <t xml:space="preserve">ESET NOD32 Gateway Security for Linux| BSD  newsale for 144 </t>
  </si>
  <si>
    <t>NOD32-LGP-NS-1-145</t>
  </si>
  <si>
    <t xml:space="preserve">ESET NOD32 Gateway Security for Linux| BSD  newsale for 145 </t>
  </si>
  <si>
    <t>NOD32-LGP-NS-1-146</t>
  </si>
  <si>
    <t xml:space="preserve">ESET NOD32 Gateway Security for Linux| BSD  newsale for 146 </t>
  </si>
  <si>
    <t>NOD32-LGP-NS-1-147</t>
  </si>
  <si>
    <t xml:space="preserve">ESET NOD32 Gateway Security for Linux| BSD  newsale for 147 </t>
  </si>
  <si>
    <t>NOD32-LGP-NS-1-148</t>
  </si>
  <si>
    <t xml:space="preserve">ESET NOD32 Gateway Security for Linux| BSD  newsale for 148 </t>
  </si>
  <si>
    <t>NOD32-LGP-NS-1-149</t>
  </si>
  <si>
    <t xml:space="preserve">ESET NOD32 Gateway Security for Linux| BSD  newsale for 149 </t>
  </si>
  <si>
    <t>NOD32-LGP-NS-1-150</t>
  </si>
  <si>
    <t xml:space="preserve">ESET NOD32 Gateway Security for Linux| BSD  newsale for 150 </t>
  </si>
  <si>
    <t>NOD32-LGP-NS-1-151</t>
  </si>
  <si>
    <t xml:space="preserve">ESET NOD32 Gateway Security for Linux| BSD  newsale for 151 </t>
  </si>
  <si>
    <t>NOD32-LGP-NS-1-152</t>
  </si>
  <si>
    <t xml:space="preserve">ESET NOD32 Gateway Security for Linux| BSD  newsale for 152 </t>
  </si>
  <si>
    <t>NOD32-LGP-NS-1-153</t>
  </si>
  <si>
    <t xml:space="preserve">ESET NOD32 Gateway Security for Linux| BSD  newsale for 153 </t>
  </si>
  <si>
    <t>NOD32-LGP-NS-1-154</t>
  </si>
  <si>
    <t xml:space="preserve">ESET NOD32 Gateway Security for Linux| BSD  newsale for 154 </t>
  </si>
  <si>
    <t>NOD32-LGP-NS-1-155</t>
  </si>
  <si>
    <t xml:space="preserve">ESET NOD32 Gateway Security for Linux| BSD  newsale for 155 </t>
  </si>
  <si>
    <t>NOD32-LGP-NS-1-156</t>
  </si>
  <si>
    <t xml:space="preserve">ESET NOD32 Gateway Security for Linux| BSD  newsale for 156 </t>
  </si>
  <si>
    <t>NOD32-LGP-NS-1-157</t>
  </si>
  <si>
    <t xml:space="preserve">ESET NOD32 Gateway Security for Linux| BSD  newsale for 157 </t>
  </si>
  <si>
    <t>NOD32-LGP-NS-1-158</t>
  </si>
  <si>
    <t xml:space="preserve">ESET NOD32 Gateway Security for Linux| BSD  newsale for 158 </t>
  </si>
  <si>
    <t>NOD32-LGP-NS-1-159</t>
  </si>
  <si>
    <t xml:space="preserve">ESET NOD32 Gateway Security for Linux| BSD  newsale for 159 </t>
  </si>
  <si>
    <t>NOD32-LGP-NS-1-160</t>
  </si>
  <si>
    <t xml:space="preserve">ESET NOD32 Gateway Security for Linux| BSD  newsale for 160 </t>
  </si>
  <si>
    <t>NOD32-LGP-NS-1-161</t>
  </si>
  <si>
    <t xml:space="preserve">ESET NOD32 Gateway Security for Linux| BSD  newsale for 161 </t>
  </si>
  <si>
    <t>NOD32-LGP-NS-1-162</t>
  </si>
  <si>
    <t xml:space="preserve">ESET NOD32 Gateway Security for Linux| BSD  newsale for 162 </t>
  </si>
  <si>
    <t>NOD32-LGP-NS-1-163</t>
  </si>
  <si>
    <t xml:space="preserve">ESET NOD32 Gateway Security for Linux| BSD  newsale for 163 </t>
  </si>
  <si>
    <t>NOD32-LGP-NS-1-164</t>
  </si>
  <si>
    <t xml:space="preserve">ESET NOD32 Gateway Security for Linux| BSD  newsale for 164 </t>
  </si>
  <si>
    <t>NOD32-LGP-NS-1-165</t>
  </si>
  <si>
    <t xml:space="preserve">ESET NOD32 Gateway Security for Linux| BSD  newsale for 165 </t>
  </si>
  <si>
    <t>NOD32-LGP-NS-1-166</t>
  </si>
  <si>
    <t xml:space="preserve">ESET NOD32 Gateway Security for Linux| BSD  newsale for 166 </t>
  </si>
  <si>
    <t>NOD32-LGP-NS-1-167</t>
  </si>
  <si>
    <t xml:space="preserve">ESET NOD32 Gateway Security for Linux| BSD  newsale for 167 </t>
  </si>
  <si>
    <t>NOD32-LGP-NS-1-168</t>
  </si>
  <si>
    <t xml:space="preserve">ESET NOD32 Gateway Security for Linux| BSD  newsale for 168 </t>
  </si>
  <si>
    <t>NOD32-LGP-NS-1-169</t>
  </si>
  <si>
    <t xml:space="preserve">ESET NOD32 Gateway Security for Linux| BSD  newsale for 169 </t>
  </si>
  <si>
    <t>NOD32-LGP-NS-1-170</t>
  </si>
  <si>
    <t xml:space="preserve">ESET NOD32 Gateway Security for Linux| BSD  newsale for 170 </t>
  </si>
  <si>
    <t>NOD32-LGP-NS-1-171</t>
  </si>
  <si>
    <t xml:space="preserve">ESET NOD32 Gateway Security for Linux| BSD  newsale for 171 </t>
  </si>
  <si>
    <t>NOD32-LGP-NS-1-172</t>
  </si>
  <si>
    <t xml:space="preserve">ESET NOD32 Gateway Security for Linux| BSD  newsale for 172 </t>
  </si>
  <si>
    <t>NOD32-LGP-NS-1-173</t>
  </si>
  <si>
    <t xml:space="preserve">ESET NOD32 Gateway Security for Linux| BSD  newsale for 173 </t>
  </si>
  <si>
    <t>NOD32-LGP-NS-1-174</t>
  </si>
  <si>
    <t xml:space="preserve">ESET NOD32 Gateway Security for Linux| BSD  newsale for 174 </t>
  </si>
  <si>
    <t>NOD32-LGP-NS-1-175</t>
  </si>
  <si>
    <t xml:space="preserve">ESET NOD32 Gateway Security for Linux| BSD  newsale for 175 </t>
  </si>
  <si>
    <t>NOD32-LGP-NS-1-176</t>
  </si>
  <si>
    <t xml:space="preserve">ESET NOD32 Gateway Security for Linux| BSD  newsale for 176 </t>
  </si>
  <si>
    <t>NOD32-LGP-NS-1-177</t>
  </si>
  <si>
    <t xml:space="preserve">ESET NOD32 Gateway Security for Linux| BSD  newsale for 177 </t>
  </si>
  <si>
    <t>NOD32-LGP-NS-1-178</t>
  </si>
  <si>
    <t xml:space="preserve">ESET NOD32 Gateway Security for Linux| BSD  newsale for 178 </t>
  </si>
  <si>
    <t>NOD32-LGP-NS-1-179</t>
  </si>
  <si>
    <t xml:space="preserve">ESET NOD32 Gateway Security for Linux| BSD  newsale for 179 </t>
  </si>
  <si>
    <t>NOD32-LGP-NS-1-180</t>
  </si>
  <si>
    <t xml:space="preserve">ESET NOD32 Gateway Security for Linux| BSD  newsale for 180 </t>
  </si>
  <si>
    <t>NOD32-LGP-NS-1-181</t>
  </si>
  <si>
    <t xml:space="preserve">ESET NOD32 Gateway Security for Linux| BSD  newsale for 181 </t>
  </si>
  <si>
    <t>NOD32-LGP-NS-1-182</t>
  </si>
  <si>
    <t xml:space="preserve">ESET NOD32 Gateway Security for Linux| BSD  newsale for 182 </t>
  </si>
  <si>
    <t>NOD32-LGP-NS-1-183</t>
  </si>
  <si>
    <t xml:space="preserve">ESET NOD32 Gateway Security for Linux| BSD  newsale for 183 </t>
  </si>
  <si>
    <t>NOD32-LGP-NS-1-184</t>
  </si>
  <si>
    <t xml:space="preserve">ESET NOD32 Gateway Security for Linux| BSD  newsale for 184 </t>
  </si>
  <si>
    <t>NOD32-LGP-NS-1-185</t>
  </si>
  <si>
    <t xml:space="preserve">ESET NOD32 Gateway Security for Linux| BSD  newsale for 185 </t>
  </si>
  <si>
    <t>NOD32-LGP-NS-1-186</t>
  </si>
  <si>
    <t xml:space="preserve">ESET NOD32 Gateway Security for Linux| BSD  newsale for 186 </t>
  </si>
  <si>
    <t>NOD32-LGP-NS-1-187</t>
  </si>
  <si>
    <t xml:space="preserve">ESET NOD32 Gateway Security for Linux| BSD  newsale for 187 </t>
  </si>
  <si>
    <t>NOD32-LGP-NS-1-188</t>
  </si>
  <si>
    <t xml:space="preserve">ESET NOD32 Gateway Security for Linux| BSD  newsale for 188 </t>
  </si>
  <si>
    <t>NOD32-LGP-NS-1-189</t>
  </si>
  <si>
    <t xml:space="preserve">ESET NOD32 Gateway Security for Linux| BSD  newsale for 189 </t>
  </si>
  <si>
    <t>NOD32-LGP-NS-1-190</t>
  </si>
  <si>
    <t xml:space="preserve">ESET NOD32 Gateway Security for Linux| BSD  newsale for 190 </t>
  </si>
  <si>
    <t>NOD32-LGP-NS-1-191</t>
  </si>
  <si>
    <t xml:space="preserve">ESET NOD32 Gateway Security for Linux| BSD  newsale for 191 </t>
  </si>
  <si>
    <t>NOD32-LGP-NS-1-192</t>
  </si>
  <si>
    <t xml:space="preserve">ESET NOD32 Gateway Security for Linux| BSD  newsale for 192 </t>
  </si>
  <si>
    <t>NOD32-LGP-NS-1-193</t>
  </si>
  <si>
    <t xml:space="preserve">ESET NOD32 Gateway Security for Linux| BSD  newsale for 193 </t>
  </si>
  <si>
    <t>NOD32-LGP-NS-1-194</t>
  </si>
  <si>
    <t xml:space="preserve">ESET NOD32 Gateway Security for Linux| BSD  newsale for 194 </t>
  </si>
  <si>
    <t>NOD32-LGP-NS-1-195</t>
  </si>
  <si>
    <t xml:space="preserve">ESET NOD32 Gateway Security for Linux| BSD  newsale for 195 </t>
  </si>
  <si>
    <t>NOD32-LGP-NS-1-196</t>
  </si>
  <si>
    <t xml:space="preserve">ESET NOD32 Gateway Security for Linux| BSD  newsale for 196 </t>
  </si>
  <si>
    <t>NOD32-LGP-NS-1-197</t>
  </si>
  <si>
    <t xml:space="preserve">ESET NOD32 Gateway Security for Linux| BSD  newsale for 197 </t>
  </si>
  <si>
    <t>NOD32-LGP-NS-1-198</t>
  </si>
  <si>
    <t xml:space="preserve">ESET NOD32 Gateway Security for Linux| BSD  newsale for 198 </t>
  </si>
  <si>
    <t>NOD32-LGP-NS-1-199</t>
  </si>
  <si>
    <t xml:space="preserve">ESET NOD32 Gateway Security for Linux| BSD  newsale for 199 </t>
  </si>
  <si>
    <t>NOD32-LGP-NS-1-200</t>
  </si>
  <si>
    <t xml:space="preserve">ESET NOD32 Gateway Security for Linux| BSD  newsale for 200 </t>
  </si>
  <si>
    <t>NOD32-LGP-NS-1-210</t>
  </si>
  <si>
    <t xml:space="preserve">ESET NOD32 Gateway Security for Linux| BSD  newsale for 210 </t>
  </si>
  <si>
    <t>NOD32-LGP-NS-1-220</t>
  </si>
  <si>
    <t xml:space="preserve">ESET NOD32 Gateway Security for Linux| BSD  newsale for 220 </t>
  </si>
  <si>
    <t>NOD32-LGP-NS-1-230</t>
  </si>
  <si>
    <t xml:space="preserve">ESET NOD32 Gateway Security for Linux| BSD  newsale for 230 </t>
  </si>
  <si>
    <t>NOD32-LGP-NS-1-240</t>
  </si>
  <si>
    <t xml:space="preserve">ESET NOD32 Gateway Security for Linux| BSD  newsale for 240 </t>
  </si>
  <si>
    <t>NOD32-LGP-NS-1-250</t>
  </si>
  <si>
    <t xml:space="preserve">ESET NOD32 Gateway Security for Linux| BSD  newsale for 250 </t>
  </si>
  <si>
    <t>NOD32-LGP-NS-1-260</t>
  </si>
  <si>
    <t xml:space="preserve">ESET NOD32 Gateway Security for Linux| BSD  newsale for 260 </t>
  </si>
  <si>
    <t>NOD32-LGP-NS-1-270</t>
  </si>
  <si>
    <t xml:space="preserve">ESET NOD32 Gateway Security for Linux| BSD  newsale for 270 </t>
  </si>
  <si>
    <t>NOD32-LGP-NS-1-280</t>
  </si>
  <si>
    <t xml:space="preserve">ESET NOD32 Gateway Security for Linux| BSD  newsale for 280 </t>
  </si>
  <si>
    <t>NOD32-LGP-NS-1-290</t>
  </si>
  <si>
    <t xml:space="preserve">ESET NOD32 Gateway Security for Linux| BSD  newsale for 290 </t>
  </si>
  <si>
    <t>NOD32-LGP-NS-1-300</t>
  </si>
  <si>
    <t xml:space="preserve">ESET NOD32 Gateway Security for Linux| BSD  newsale for 300 </t>
  </si>
  <si>
    <t>NOD32-LGP-NS-1-310</t>
  </si>
  <si>
    <t xml:space="preserve">ESET NOD32 Gateway Security for Linux| BSD  newsale for 310 </t>
  </si>
  <si>
    <t>NOD32-LGP-NS-1-320</t>
  </si>
  <si>
    <t xml:space="preserve">ESET NOD32 Gateway Security for Linux| BSD  newsale for 320 </t>
  </si>
  <si>
    <t>NOD32-LGP-NS-1-330</t>
  </si>
  <si>
    <t xml:space="preserve">ESET NOD32 Gateway Security for Linux| BSD  newsale for 330 </t>
  </si>
  <si>
    <t>NOD32-LGP-NS-1-340</t>
  </si>
  <si>
    <t xml:space="preserve">ESET NOD32 Gateway Security for Linux| BSD  newsale for 340 </t>
  </si>
  <si>
    <t>NOD32-LGP-NS-1-350</t>
  </si>
  <si>
    <t xml:space="preserve">ESET NOD32 Gateway Security for Linux| BSD  newsale for 350 </t>
  </si>
  <si>
    <t>NOD32-LGP-NS-1-360</t>
  </si>
  <si>
    <t xml:space="preserve">ESET NOD32 Gateway Security for Linux| BSD  newsale for 360 </t>
  </si>
  <si>
    <t>NOD32-LGP-NS-1-370</t>
  </si>
  <si>
    <t xml:space="preserve">ESET NOD32 Gateway Security for Linux| BSD  newsale for 370 </t>
  </si>
  <si>
    <t>NOD32-LGP-NS-1-380</t>
  </si>
  <si>
    <t xml:space="preserve">ESET NOD32 Gateway Security for Linux| BSD  newsale for 380 </t>
  </si>
  <si>
    <t>NOD32-LGP-NS-1-390</t>
  </si>
  <si>
    <t xml:space="preserve">ESET NOD32 Gateway Security for Linux| BSD  newsale for 390 </t>
  </si>
  <si>
    <t>NOD32-LGP-NS-1-400</t>
  </si>
  <si>
    <t xml:space="preserve">ESET NOD32 Gateway Security for Linux| BSD  newsale for 400 </t>
  </si>
  <si>
    <t>NOD32-LGP-NS-1-410</t>
  </si>
  <si>
    <t xml:space="preserve">ESET NOD32 Gateway Security for Linux| BSD  newsale for 410 </t>
  </si>
  <si>
    <t>NOD32-LGP-NS-1-420</t>
  </si>
  <si>
    <t xml:space="preserve">ESET NOD32 Gateway Security for Linux| BSD  newsale for 420 </t>
  </si>
  <si>
    <t>NOD32-LGP-NS-1-430</t>
  </si>
  <si>
    <t xml:space="preserve">ESET NOD32 Gateway Security for Linux| BSD  newsale for 430 </t>
  </si>
  <si>
    <t>NOD32-LGP-NS-1-440</t>
  </si>
  <si>
    <t xml:space="preserve">ESET NOD32 Gateway Security for Linux| BSD  newsale for 440 </t>
  </si>
  <si>
    <t>NOD32-LGP-NS-1-450</t>
  </si>
  <si>
    <t xml:space="preserve">ESET NOD32 Gateway Security for Linux| BSD  newsale for 450 </t>
  </si>
  <si>
    <t>NOD32-LGP-NS-1-460</t>
  </si>
  <si>
    <t xml:space="preserve">ESET NOD32 Gateway Security for Linux| BSD  newsale for 460 </t>
  </si>
  <si>
    <t>NOD32-LGP-NS-1-470</t>
  </si>
  <si>
    <t xml:space="preserve">ESET NOD32 Gateway Security for Linux| BSD  newsale for 470 </t>
  </si>
  <si>
    <t>NOD32-LGP-NS-1-480</t>
  </si>
  <si>
    <t xml:space="preserve">ESET NOD32 Gateway Security for Linux| BSD  newsale for 480 </t>
  </si>
  <si>
    <t>NOD32-LGP-NS-1-490</t>
  </si>
  <si>
    <t xml:space="preserve">ESET NOD32 Gateway Security for Linux| BSD  newsale for 490 </t>
  </si>
  <si>
    <t>NOD32-LGP-NS-1-500</t>
  </si>
  <si>
    <t xml:space="preserve">ESET NOD32 Gateway Security for Linux| BSD  newsale for 500 </t>
  </si>
  <si>
    <t>NOD32-LGP-NS-1-525</t>
  </si>
  <si>
    <t xml:space="preserve">ESET NOD32 Gateway Security for Linux| BSD  newsale for 525 </t>
  </si>
  <si>
    <t>NOD32-LGP-NS-1-550</t>
  </si>
  <si>
    <t xml:space="preserve">ESET NOD32 Gateway Security for Linux| BSD  newsale for 550 </t>
  </si>
  <si>
    <t>NOD32-LGP-NS-1-575</t>
  </si>
  <si>
    <t xml:space="preserve">ESET NOD32 Gateway Security for Linux| BSD  newsale for 575 </t>
  </si>
  <si>
    <t>NOD32-LGP-NS-1-600</t>
  </si>
  <si>
    <t xml:space="preserve">ESET NOD32 Gateway Security for Linux| BSD  newsale for 600 </t>
  </si>
  <si>
    <t>NOD32-LGP-NS-1-625</t>
  </si>
  <si>
    <t xml:space="preserve">ESET NOD32 Gateway Security for Linux| BSD  newsale for 625 </t>
  </si>
  <si>
    <t>NOD32-LGP-NS-1-650</t>
  </si>
  <si>
    <t xml:space="preserve">ESET NOD32 Gateway Security for Linux| BSD  newsale for 650 </t>
  </si>
  <si>
    <t>NOD32-LGP-NS-1-675</t>
  </si>
  <si>
    <t xml:space="preserve">ESET NOD32 Gateway Security for Linux| BSD  newsale for 675 </t>
  </si>
  <si>
    <t>NOD32-LGP-NS-1-700</t>
  </si>
  <si>
    <t xml:space="preserve">ESET NOD32 Gateway Security for Linux| BSD  newsale for 700 </t>
  </si>
  <si>
    <t>NOD32-LGP-NS-1-725</t>
  </si>
  <si>
    <t xml:space="preserve">ESET NOD32 Gateway Security for Linux| BSD  newsale for 725 </t>
  </si>
  <si>
    <t>NOD32-LGP-NS-1-750</t>
  </si>
  <si>
    <t xml:space="preserve">ESET NOD32 Gateway Security for Linux| BSD  newsale for 750 </t>
  </si>
  <si>
    <t>NOD32-LGP-NS-1-775</t>
  </si>
  <si>
    <t xml:space="preserve">ESET NOD32 Gateway Security for Linux| BSD  newsale for 775 </t>
  </si>
  <si>
    <t>NOD32-LGP-NS-1-800</t>
  </si>
  <si>
    <t xml:space="preserve">ESET NOD32 Gateway Security for Linux| BSD  newsale for 800 </t>
  </si>
  <si>
    <t>NOD32-LGP-NS-1-825</t>
  </si>
  <si>
    <t xml:space="preserve">ESET NOD32 Gateway Security for Linux| BSD  newsale for 825 </t>
  </si>
  <si>
    <t>NOD32-LGP-NS-1-850</t>
  </si>
  <si>
    <t xml:space="preserve">ESET NOD32 Gateway Security for Linux| BSD  newsale for 850 </t>
  </si>
  <si>
    <t>NOD32-LGP-NS-1-875</t>
  </si>
  <si>
    <t xml:space="preserve">ESET NOD32 Gateway Security for Linux| BSD  newsale for 875 </t>
  </si>
  <si>
    <t>NOD32-LGP-NS-1-900</t>
  </si>
  <si>
    <t xml:space="preserve">ESET NOD32 Gateway Security for Linux| BSD  newsale for 900 </t>
  </si>
  <si>
    <t>NOD32-LGP-NS-1-925</t>
  </si>
  <si>
    <t xml:space="preserve">ESET NOD32 Gateway Security for Linux| BSD  newsale for 925 </t>
  </si>
  <si>
    <t>NOD32-LGP-NS-1-950</t>
  </si>
  <si>
    <t xml:space="preserve">ESET NOD32 Gateway Security for Linux| BSD  newsale for 950 </t>
  </si>
  <si>
    <t>NOD32-LGP-NS-1-975</t>
  </si>
  <si>
    <t xml:space="preserve">ESET NOD32 Gateway Security for Linux| BSD  newsale for 975 </t>
  </si>
  <si>
    <t>NOD32-LGP-NS-1-1000</t>
  </si>
  <si>
    <t xml:space="preserve">ESET NOD32 Gateway Security for Linux| BSD  newsale for 1000 </t>
  </si>
  <si>
    <t>Стоимость лицензий указана без НДС.</t>
  </si>
  <si>
    <t>Дополнительные скидки</t>
  </si>
  <si>
    <t>Примеры:</t>
  </si>
  <si>
    <t xml:space="preserve">* вместо &lt;users&gt; следует подставлять количество пользователей              </t>
  </si>
  <si>
    <t xml:space="preserve">* вместо &lt;users&gt; следует подставлять количество пользователей             </t>
  </si>
  <si>
    <t>Структура Purtnumber для решений ESET NOD32</t>
  </si>
  <si>
    <t>NOD32 - &lt;ver&gt; - &lt;sale&gt; - &lt;exp&gt; - &lt;pieces&gt;</t>
  </si>
  <si>
    <t>NOD32 – не меняется</t>
  </si>
  <si>
    <t>&lt;ver&gt; – комплектация продукта:</t>
  </si>
  <si>
    <t>NBE –  ESET NOD32 Business Edition</t>
  </si>
  <si>
    <t>SBP –  ESET NOD32 Small Business Edition</t>
  </si>
  <si>
    <t>SBE –  ESET NOD32 Smart Securiy Business Edition</t>
  </si>
  <si>
    <t>&lt;sale&gt; -  вид продажи</t>
  </si>
  <si>
    <t xml:space="preserve"> NS    – New Sale</t>
  </si>
  <si>
    <t xml:space="preserve"> RN    – Renewal</t>
  </si>
  <si>
    <t xml:space="preserve"> NFR  – Not For Resale</t>
  </si>
  <si>
    <t>&lt;exp&gt; – Expiration License, через сколько истекает лицензия, цифра, через год -1, через два -2</t>
  </si>
  <si>
    <t>&lt;pieces&gt; - количество лицензий.</t>
  </si>
  <si>
    <t>1. ESET NOD32 коробочная версия:</t>
  </si>
  <si>
    <r>
      <t xml:space="preserve"> </t>
    </r>
    <r>
      <rPr>
        <b/>
        <sz val="10"/>
        <color indexed="8"/>
        <rFont val="Arial Cyr"/>
      </rPr>
      <t>NOD32-ENA-NS(BOX)-1-1</t>
    </r>
  </si>
  <si>
    <t>2. ESET NOD32 Business Edition продление 150 рабочих станций:</t>
  </si>
  <si>
    <r>
      <t xml:space="preserve"> </t>
    </r>
    <r>
      <rPr>
        <b/>
        <sz val="10"/>
        <color indexed="8"/>
        <rFont val="Arial Cyr"/>
      </rPr>
      <t>NOD32-NBE-RN-1-150</t>
    </r>
  </si>
  <si>
    <r>
      <t xml:space="preserve"> </t>
    </r>
    <r>
      <rPr>
        <b/>
        <sz val="10"/>
        <color indexed="8"/>
        <rFont val="Arial Cyr"/>
      </rPr>
      <t>NOD32-EMS-NS-1-50</t>
    </r>
  </si>
  <si>
    <r>
      <rPr>
        <b/>
        <sz val="10"/>
        <color indexed="49"/>
        <rFont val="Arial Cyr"/>
        <charset val="204"/>
      </rPr>
      <t>Пример расчета:</t>
    </r>
    <r>
      <rPr>
        <b/>
        <sz val="10"/>
        <rFont val="Arial Cyr"/>
        <family val="2"/>
        <charset val="204"/>
      </rPr>
      <t xml:space="preserve"> </t>
    </r>
  </si>
  <si>
    <t>Пример расчета:</t>
  </si>
  <si>
    <t>Конфиденциально, запрещено размещать на сайте или предоставлять клиенту</t>
  </si>
  <si>
    <t>Description</t>
  </si>
  <si>
    <t>NOD32-ENV-NS(BOX)-1-1</t>
  </si>
  <si>
    <t>NOD32-ESV-NS(BOX)-1-1</t>
  </si>
  <si>
    <t>ENV − ESET NOD32 Антивирус + англо-русский словарь</t>
  </si>
  <si>
    <t>ESV − ESET NOD32 Smart Security  + англо-русский словарь</t>
  </si>
  <si>
    <r>
      <t xml:space="preserve">В комплект входит: конверт, DVD-box, диск с дистрибутивом продукта </t>
    </r>
    <r>
      <rPr>
        <b/>
        <sz val="10"/>
        <rFont val="Arial Cyr"/>
        <charset val="204"/>
      </rPr>
      <t>ESET NOD32 for Mail Servers Protection</t>
    </r>
  </si>
  <si>
    <r>
      <t xml:space="preserve">В комплект входит: конверт, DVD-box, диск с дистрибутивом продукта </t>
    </r>
    <r>
      <rPr>
        <b/>
        <sz val="10"/>
        <rFont val="Arial Cyr"/>
        <charset val="204"/>
      </rPr>
      <t>ESET NOD32 Smart Security Business Edition</t>
    </r>
  </si>
  <si>
    <r>
      <t xml:space="preserve">В комплект входит: конверт, DVD-box, диск с дистрибутивом продукта </t>
    </r>
    <r>
      <rPr>
        <b/>
        <sz val="10"/>
        <rFont val="Arial Cyr"/>
        <charset val="204"/>
      </rPr>
      <t>ESET NOD32 Business Edition</t>
    </r>
  </si>
  <si>
    <r>
      <t>В комплект входит: конверт, DVD-box,  диск с дистрибутивом продукта</t>
    </r>
    <r>
      <rPr>
        <b/>
        <sz val="10"/>
        <rFont val="Arial Cyr"/>
        <charset val="204"/>
      </rPr>
      <t xml:space="preserve"> ESET NOD32 Gateway Protection </t>
    </r>
  </si>
  <si>
    <t xml:space="preserve">Цена на лицензии Антивирус ESET NOD32, ESET NOD32 Smart Security и  Антивирус ESET NOD32 Mobile для домашних пользователей. </t>
  </si>
  <si>
    <r>
      <t xml:space="preserve">В комплект входит: конверт, лицензионный сертификат, DVD-box, диск с дистрибутивом продукта </t>
    </r>
    <r>
      <rPr>
        <b/>
        <sz val="10"/>
        <rFont val="Arial Cyr"/>
        <charset val="204"/>
      </rPr>
      <t>ESET NOD32 Business Edition</t>
    </r>
  </si>
  <si>
    <r>
      <t xml:space="preserve">В комплект входит: конверт, лицензионный сертификат, DVD-box,  диск с дистрибутивом продукта </t>
    </r>
    <r>
      <rPr>
        <b/>
        <sz val="10"/>
        <rFont val="Arial Cyr"/>
        <charset val="204"/>
      </rPr>
      <t>ESET NOD32 Smart Security Business Edition</t>
    </r>
  </si>
  <si>
    <r>
      <t xml:space="preserve">В комплект входит: конверт, лицензионный сертификат, DVD-box, диск с дистрибутивом продукта </t>
    </r>
    <r>
      <rPr>
        <b/>
        <sz val="10"/>
        <rFont val="Arial Cyr"/>
        <charset val="204"/>
      </rPr>
      <t>ESET NOD32 for Mail Servers Protection</t>
    </r>
  </si>
  <si>
    <r>
      <t xml:space="preserve">В комплект входит: конверт, лицензионный сертификат, DVD-box, диск с дистрибутивом продукта </t>
    </r>
    <r>
      <rPr>
        <b/>
        <sz val="10"/>
        <rFont val="Arial Cyr"/>
        <charset val="204"/>
      </rPr>
      <t xml:space="preserve">ESET NOD32 Gateway Protection </t>
    </r>
  </si>
  <si>
    <t>NOD32-ENB-NS(BOX)-1-1</t>
  </si>
  <si>
    <t>NOD32-ESB-NS(BOX)-1-1</t>
  </si>
  <si>
    <t>ESET NOD32 Smart Security + Bonus - лицензия на 1 год на 3ПК</t>
  </si>
  <si>
    <t>ESET NOD32 Smart Security + Vocabulary - лицензия на 1 год на 3ПК</t>
  </si>
  <si>
    <t>ESET NOD32 Smart Security - продление лицензии на 1 год на 3ПК</t>
  </si>
  <si>
    <t>ESET NOD32 Smart Security - лицензия на 2 года на 1ПК</t>
  </si>
  <si>
    <t>ESET NOD32 Smart Security - продление лицензии на 2 года на 1ПК</t>
  </si>
  <si>
    <t>NOD32-ENA-RN(CARD3)-1-1</t>
  </si>
  <si>
    <t>NOD32-ESS-RN(CARD3)-1-1</t>
  </si>
  <si>
    <t>ESET NOD32 Smart Security - продление лицензии на 1 год на 1ПК</t>
  </si>
  <si>
    <t>ESET NOD32 Mobile Security - лицензия на 1 год</t>
  </si>
  <si>
    <t>ESET NOD32 Mobile Security - лицензия на 2 года</t>
  </si>
  <si>
    <t>ESET NOD32 Mobile Security  - продление лицензии на 1 год</t>
  </si>
  <si>
    <t>ESET NOD32 Cybersecurity for MAC  -  лицензия на 1 год</t>
  </si>
  <si>
    <t>ESET NOD32 Cybersecurity for MAC  -  продление лицензии на 1 год</t>
  </si>
  <si>
    <t>ESET NOD32 for KCT 20 users</t>
  </si>
  <si>
    <t>ESET NOD32 for KCT add-on 20 users</t>
  </si>
  <si>
    <t>ESET NOD32 for KCT add-on 100 users</t>
  </si>
  <si>
    <t>ESET NOD32 for KCT add-on 250 users</t>
  </si>
  <si>
    <t>ESET NOD32 for KCT add-on 1000 users</t>
  </si>
  <si>
    <t>NOD32-KCT-NS-1-&lt;users&gt;</t>
  </si>
  <si>
    <t xml:space="preserve">Стоимость для 140 пользователей: NOD32 for KCT 20 users + NOD32 for KCT add-on 100 users + NOD32 for KCT add-on 20 users </t>
  </si>
  <si>
    <t>ESET NOD32 for KCL 10 users</t>
  </si>
  <si>
    <t>ESET NOD32 for KCL add-on 5 users</t>
  </si>
  <si>
    <t>ESET NOD32 for KCL add-on 20 users</t>
  </si>
  <si>
    <t>ESET NOD32 for KCL add-on 100 users</t>
  </si>
  <si>
    <t>ESET NOD32 for KCL add-on 250 users</t>
  </si>
  <si>
    <t xml:space="preserve">Стоимость для 120 пользователей: NOD32 for KCL 10 users + NOD32 for KCL add-on 100 users +2* NOD32 for KCL add-on 5 users </t>
  </si>
  <si>
    <t>NOD32-KCL-NS-1-&lt;users&gt;</t>
  </si>
  <si>
    <t>ESET NOD32 for Kerio Connect</t>
  </si>
  <si>
    <t>ESET NOD32 for Kerio Control</t>
  </si>
  <si>
    <t>NOD32-EST-NS(BOX)-1-1</t>
  </si>
  <si>
    <t>ESET NOD32 TITAN - лицензия на 1 ПК (базовый продукт ESET NOD32 Smart Security - лицензия на 1 год на 3ПК)</t>
  </si>
  <si>
    <t>NOD32-ENM-NS(CARD)-1-1</t>
  </si>
  <si>
    <t>ESET NOD32 Антивирус + Bonus + расширенный функционал  - универсальная лицензия на 1 год на 3ПК или продление на 20 месяцев</t>
  </si>
  <si>
    <t>NOD32-ENA-1220(BOX)-1-1</t>
  </si>
  <si>
    <t>NOD32-ESS-1220(BOX)-1-1</t>
  </si>
  <si>
    <t>ESET NOD32 Прайс-лист 2012</t>
  </si>
  <si>
    <t>ESET NOD32 Smart Security+ расширенный функционал - универсальная электронная лицензия на 1 год на 3ПК или продление на 20 месяцев</t>
  </si>
  <si>
    <t>Свыше 1000 узлов обращайтесь в ESET-partner@esetnod32.ru</t>
  </si>
  <si>
    <t>Свыше 1000 узлов обращайтесь в Eset Russia - partner@esetnod32.ru</t>
  </si>
  <si>
    <t>Свыше 1000 узлов обращайтесь в Eset Russia -partner@esetnod32.ru</t>
  </si>
  <si>
    <t>Свыше 1000 пользователей обращайтесь в ESET  - partner@esetnod32.ru</t>
  </si>
  <si>
    <t xml:space="preserve">ENA –  ESET NOD32 Антивирус </t>
  </si>
  <si>
    <t>ESS –  ESET NOD32 Smart Security</t>
  </si>
  <si>
    <t>EMS – ESET NOD32 Mail Security для Microsoft Exchange Server</t>
  </si>
  <si>
    <t>KCT –  ESET NOD32 для Kerio Connect</t>
  </si>
  <si>
    <t>LMS –  ESET NOD32 Mail Security для Linux/BSD/Solaris</t>
  </si>
  <si>
    <t>ENM − ESET NOD32 Mobile Security</t>
  </si>
  <si>
    <t>ECS − ESET NOD32 Cybersecurity для MAC</t>
  </si>
  <si>
    <t>3. ESET NOD32 Mail Security для Microsoft Exchange Server 50 почтовых ящиков:</t>
  </si>
  <si>
    <t>ESET NOD32 Antivirus Business Edition newsale for 5 user</t>
  </si>
  <si>
    <t>ESET NOD32 Antivirus Business Edition newsale for 6 user</t>
  </si>
  <si>
    <t>ESET NOD32 Antivirus Business Edition newsale for 7 user</t>
  </si>
  <si>
    <t>ESET NOD32 Antivirus Business Edition newsale for 8 user</t>
  </si>
  <si>
    <t>ESET NOD32 Antivirus Business Edition newsale for 9 user</t>
  </si>
  <si>
    <t>ESET NOD32 Antivirus Business Edition newsale for 10 user</t>
  </si>
  <si>
    <t>ESET NOD32 Antivirus Business Edition newsale for 11 user</t>
  </si>
  <si>
    <t>ESET NOD32 Antivirus Business Edition newsale for 12 user</t>
  </si>
  <si>
    <t>ESET NOD32 Antivirus Business Edition newsale for 13 user</t>
  </si>
  <si>
    <t>ESET NOD32 Antivirus Business Edition newsale for 14 user</t>
  </si>
  <si>
    <t>ESET NOD32 Antivirus Business Edition newsale for 15 user</t>
  </si>
  <si>
    <t>ESET NOD32 Antivirus Business Edition newsale for 16 user</t>
  </si>
  <si>
    <t>ESET NOD32 Antivirus Business Edition newsale for 17 user</t>
  </si>
  <si>
    <t>ESET NOD32 Antivirus Business Edition newsale for 18 user</t>
  </si>
  <si>
    <t>ESET NOD32 Antivirus Business Edition newsale for 19 user</t>
  </si>
  <si>
    <t>ESET NOD32 Antivirus Business Edition newsale for 20 user</t>
  </si>
  <si>
    <t>ESET NOD32 Antivirus Business Edition newsale for 21 user</t>
  </si>
  <si>
    <t>ESET NOD32 Antivirus Business Edition newsale for 22 user</t>
  </si>
  <si>
    <t>ESET NOD32 Antivirus Business Edition newsale for 23 user</t>
  </si>
  <si>
    <t>ESET NOD32 Antivirus Business Edition newsale for 24 user</t>
  </si>
  <si>
    <t>ESET NOD32 Antivirus Business Edition newsale for 25 user</t>
  </si>
  <si>
    <t>ESET NOD32 Antivirus Business Edition newsale for 26 user</t>
  </si>
  <si>
    <t>ESET NOD32 Antivirus Business Edition newsale for 27 user</t>
  </si>
  <si>
    <t>ESET NOD32 Antivirus Business Edition newsale for 28 user</t>
  </si>
  <si>
    <t>ESET NOD32 Antivirus Business Edition newsale for 29 user</t>
  </si>
  <si>
    <t>ESET NOD32 Antivirus Business Edition newsale for 30 user</t>
  </si>
  <si>
    <t>ESET NOD32 Antivirus Business Edition newsale for 31 user</t>
  </si>
  <si>
    <t>ESET NOD32 Antivirus Business Edition newsale for 32 user</t>
  </si>
  <si>
    <t>ESET NOD32 Antivirus Business Edition newsale for 33 user</t>
  </si>
  <si>
    <t>ESET NOD32 Antivirus Business Edition newsale for 34 user</t>
  </si>
  <si>
    <t>ESET NOD32 Antivirus Business Edition newsale for 35 user</t>
  </si>
  <si>
    <t>ESET NOD32 Antivirus Business Edition newsale for 36 user</t>
  </si>
  <si>
    <t>ESET NOD32 Antivirus Business Edition newsale for 37 user</t>
  </si>
  <si>
    <t>ESET NOD32 Antivirus Business Edition newsale for 38 user</t>
  </si>
  <si>
    <t>ESET NOD32 Antivirus Business Edition newsale for 39 user</t>
  </si>
  <si>
    <t>ESET NOD32 Antivirus Business Edition newsale for 40 user</t>
  </si>
  <si>
    <t>ESET NOD32 Antivirus Business Edition newsale for 41 user</t>
  </si>
  <si>
    <t>ESET NOD32 Antivirus Business Edition newsale for 42 user</t>
  </si>
  <si>
    <t>ESET NOD32 Antivirus Business Edition newsale for 43 user</t>
  </si>
  <si>
    <t>ESET NOD32 Antivirus Business Edition newsale for 44 user</t>
  </si>
  <si>
    <t>ESET NOD32 Antivirus Business Edition newsale for 45 user</t>
  </si>
  <si>
    <t>ESET NOD32 Antivirus Business Edition newsale for 46 user</t>
  </si>
  <si>
    <t>ESET NOD32 Antivirus Business Edition newsale for 47 user</t>
  </si>
  <si>
    <t>ESET NOD32 Antivirus Business Edition newsale for 48 user</t>
  </si>
  <si>
    <t>ESET NOD32 Antivirus Business Edition newsale for 49 user</t>
  </si>
  <si>
    <t>ESET NOD32 Antivirus Business Edition newsale for 50 user</t>
  </si>
  <si>
    <t>ESET NOD32 Antivirus Business Edition newsale for 51 user</t>
  </si>
  <si>
    <t>ESET NOD32 Antivirus Business Edition newsale for 52 user</t>
  </si>
  <si>
    <t>ESET NOD32 Antivirus Business Edition newsale for 53 user</t>
  </si>
  <si>
    <t>ESET NOD32 Antivirus Business Edition newsale for 54 user</t>
  </si>
  <si>
    <t>ESET NOD32 Antivirus Business Edition newsale for 55 user</t>
  </si>
  <si>
    <t>ESET NOD32 Antivirus Business Edition newsale for 56 user</t>
  </si>
  <si>
    <t>ESET NOD32 Antivirus Business Edition newsale for 57 user</t>
  </si>
  <si>
    <t>ESET NOD32 Antivirus Business Edition newsale for 58 user</t>
  </si>
  <si>
    <t>ESET NOD32 Antivirus Business Edition newsale for 59 user</t>
  </si>
  <si>
    <t>ESET NOD32 Antivirus Business Edition newsale for 60 user</t>
  </si>
  <si>
    <t>ESET NOD32 Antivirus Business Edition newsale for 61 user</t>
  </si>
  <si>
    <t>ESET NOD32 Antivirus Business Edition newsale for 62 user</t>
  </si>
  <si>
    <t>ESET NOD32 Antivirus Business Edition newsale for 63 user</t>
  </si>
  <si>
    <t>ESET NOD32 Antivirus Business Edition newsale for 64 user</t>
  </si>
  <si>
    <t>ESET NOD32 Antivirus Business Edition newsale for 65 user</t>
  </si>
  <si>
    <t>ESET NOD32 Antivirus Business Edition newsale for 66 user</t>
  </si>
  <si>
    <t>ESET NOD32 Antivirus Business Edition newsale for 67 user</t>
  </si>
  <si>
    <t>ESET NOD32 Antivirus Business Edition newsale for 68 user</t>
  </si>
  <si>
    <t>ESET NOD32 Antivirus Business Edition newsale for 69 user</t>
  </si>
  <si>
    <t>ESET NOD32 Antivirus Business Edition newsale for 70 user</t>
  </si>
  <si>
    <t>ESET NOD32 Antivirus Business Edition newsale for 71 user</t>
  </si>
  <si>
    <t>ESET NOD32 Antivirus Business Edition newsale for 72 user</t>
  </si>
  <si>
    <t>ESET NOD32 Antivirus Business Edition newsale for 73 user</t>
  </si>
  <si>
    <t>ESET NOD32 Antivirus Business Edition newsale for 74 user</t>
  </si>
  <si>
    <t>ESET NOD32 Antivirus Business Edition newsale for 75 user</t>
  </si>
  <si>
    <t>ESET NOD32 Antivirus Business Edition newsale for 76 user</t>
  </si>
  <si>
    <t>ESET NOD32 Antivirus Business Edition newsale for 77 user</t>
  </si>
  <si>
    <t>ESET NOD32 Antivirus Business Edition newsale for 78 user</t>
  </si>
  <si>
    <t>ESET NOD32 Antivirus Business Edition newsale for 79 user</t>
  </si>
  <si>
    <t>ESET NOD32 Antivirus Business Edition newsale for 80 user</t>
  </si>
  <si>
    <t>ESET NOD32 Antivirus Business Edition newsale for 81 user</t>
  </si>
  <si>
    <t>ESET NOD32 Antivirus Business Edition newsale for 82 user</t>
  </si>
  <si>
    <t>ESET NOD32 Antivirus Business Edition newsale for 83 user</t>
  </si>
  <si>
    <t>ESET NOD32 Antivirus Business Edition newsale for 84 user</t>
  </si>
  <si>
    <t>ESET NOD32 Antivirus Business Edition newsale for 85 user</t>
  </si>
  <si>
    <t>ESET NOD32 Antivirus Business Edition newsale for 86 user</t>
  </si>
  <si>
    <t>ESET NOD32 Antivirus Business Edition newsale for 87 user</t>
  </si>
  <si>
    <t>ESET NOD32 Antivirus Business Edition newsale for 88 user</t>
  </si>
  <si>
    <t>ESET NOD32 Antivirus Business Edition newsale for 89 user</t>
  </si>
  <si>
    <t>ESET NOD32 Antivirus Business Edition newsale for 90 user</t>
  </si>
  <si>
    <t>ESET NOD32 Antivirus Business Edition newsale for 91 user</t>
  </si>
  <si>
    <t>ESET NOD32 Antivirus Business Edition newsale for 92 user</t>
  </si>
  <si>
    <t>ESET NOD32 Antivirus Business Edition newsale for 93 user</t>
  </si>
  <si>
    <t>ESET NOD32 Antivirus Business Edition newsale for 94 user</t>
  </si>
  <si>
    <t>ESET NOD32 Antivirus Business Edition newsale for 95 user</t>
  </si>
  <si>
    <t>ESET NOD32 Antivirus Business Edition newsale for 96 user</t>
  </si>
  <si>
    <t>ESET NOD32 Antivirus Business Edition newsale for 97 user</t>
  </si>
  <si>
    <t>ESET NOD32 Antivirus Business Edition newsale for 98 user</t>
  </si>
  <si>
    <t>ESET NOD32 Antivirus Business Edition newsale for 99 user</t>
  </si>
  <si>
    <t>ESET NOD32 Antivirus Business Edition newsale for 100 user</t>
  </si>
  <si>
    <t>ESET NOD32 Antivirus Business Edition newsale for 101 user</t>
  </si>
  <si>
    <t>ESET NOD32 Antivirus Business Edition newsale for 102 user</t>
  </si>
  <si>
    <t>ESET NOD32 Antivirus Business Edition newsale for 103 user</t>
  </si>
  <si>
    <t>ESET NOD32 Antivirus Business Edition newsale for 104 user</t>
  </si>
  <si>
    <t>ESET NOD32 Antivirus Business Edition newsale for 105 user</t>
  </si>
  <si>
    <t>ESET NOD32 Antivirus Business Edition newsale for 106 user</t>
  </si>
  <si>
    <t>ESET NOD32 Antivirus Business Edition newsale for 107 user</t>
  </si>
  <si>
    <t>ESET NOD32 Antivirus Business Edition newsale for 108 user</t>
  </si>
  <si>
    <t>ESET NOD32 Antivirus Business Edition newsale for 109 user</t>
  </si>
  <si>
    <t>ESET NOD32 Antivirus Business Edition newsale for 110 user</t>
  </si>
  <si>
    <t>ESET NOD32 Antivirus Business Edition newsale for 111 user</t>
  </si>
  <si>
    <t>ESET NOD32 Antivirus Business Edition newsale for 112 user</t>
  </si>
  <si>
    <t>ESET NOD32 Antivirus Business Edition newsale for 113 user</t>
  </si>
  <si>
    <t>ESET NOD32 Antivirus Business Edition newsale for 114 user</t>
  </si>
  <si>
    <t>ESET NOD32 Antivirus Business Edition newsale for 115 user</t>
  </si>
  <si>
    <t>ESET NOD32 Antivirus Business Edition newsale for 116 user</t>
  </si>
  <si>
    <t>ESET NOD32 Antivirus Business Edition newsale for 117 user</t>
  </si>
  <si>
    <t>ESET NOD32 Antivirus Business Edition newsale for 118 user</t>
  </si>
  <si>
    <t>ESET NOD32 Antivirus Business Edition newsale for 119 user</t>
  </si>
  <si>
    <t>ESET NOD32 Antivirus Business Edition newsale for 120 user</t>
  </si>
  <si>
    <t>ESET NOD32 Antivirus Business Edition newsale for 121 user</t>
  </si>
  <si>
    <t>ESET NOD32 Antivirus Business Edition newsale for 122 user</t>
  </si>
  <si>
    <t>ESET NOD32 Antivirus Business Edition newsale for 123 user</t>
  </si>
  <si>
    <t>ESET NOD32 Antivirus Business Edition newsale for 124 user</t>
  </si>
  <si>
    <t>ESET NOD32 Antivirus Business Edition newsale for 125 user</t>
  </si>
  <si>
    <t>ESET NOD32 Antivirus Business Edition newsale for 126 user</t>
  </si>
  <si>
    <t>ESET NOD32 Antivirus Business Edition newsale for 127 user</t>
  </si>
  <si>
    <t>ESET NOD32 Antivirus Business Edition newsale for 128 user</t>
  </si>
  <si>
    <t>ESET NOD32 Antivirus Business Edition newsale for 129 user</t>
  </si>
  <si>
    <t>ESET NOD32 Antivirus Business Edition newsale for 130 user</t>
  </si>
  <si>
    <t>ESET NOD32 Antivirus Business Edition newsale for 131 user</t>
  </si>
  <si>
    <t>ESET NOD32 Antivirus Business Edition newsale for 132 user</t>
  </si>
  <si>
    <t>ESET NOD32 Antivirus Business Edition newsale for 133 user</t>
  </si>
  <si>
    <t>ESET NOD32 Antivirus Business Edition newsale for 134 user</t>
  </si>
  <si>
    <t>ESET NOD32 Antivirus Business Edition newsale for 135 user</t>
  </si>
  <si>
    <t>ESET NOD32 Antivirus Business Edition newsale for 136 user</t>
  </si>
  <si>
    <t>ESET NOD32 Antivirus Business Edition newsale for 137 user</t>
  </si>
  <si>
    <t>ESET NOD32 Antivirus Business Edition newsale for 138 user</t>
  </si>
  <si>
    <t>ESET NOD32 Antivirus Business Edition newsale for 139 user</t>
  </si>
  <si>
    <t>ESET NOD32 Antivirus Business Edition newsale for 140 user</t>
  </si>
  <si>
    <t>ESET NOD32 Antivirus Business Edition newsale for 141 user</t>
  </si>
  <si>
    <t>ESET NOD32 Antivirus Business Edition newsale for 142 user</t>
  </si>
  <si>
    <t>ESET NOD32 Antivirus Business Edition newsale for 143 user</t>
  </si>
  <si>
    <t>ESET NOD32 Antivirus Business Edition newsale for 144 user</t>
  </si>
  <si>
    <t>ESET NOD32 Antivirus Business Edition newsale for 145 user</t>
  </si>
  <si>
    <t>ESET NOD32 Antivirus Business Edition newsale for 146 user</t>
  </si>
  <si>
    <t>ESET NOD32 Antivirus Business Edition newsale for 147 user</t>
  </si>
  <si>
    <t>ESET NOD32 Antivirus Business Edition newsale for 148 user</t>
  </si>
  <si>
    <t>ESET NOD32 Antivirus Business Edition newsale for 149 user</t>
  </si>
  <si>
    <t>ESET NOD32 Antivirus Business Edition newsale for 150 user</t>
  </si>
  <si>
    <t>ESET NOD32 Antivirus Business Edition newsale for 151 user</t>
  </si>
  <si>
    <t>ESET NOD32 Antivirus Business Edition newsale for 152 user</t>
  </si>
  <si>
    <t>ESET NOD32 Antivirus Business Edition newsale for 153 user</t>
  </si>
  <si>
    <t>ESET NOD32 Antivirus Business Edition newsale for 154 user</t>
  </si>
  <si>
    <t>ESET NOD32 Antivirus Business Edition newsale for 155 user</t>
  </si>
  <si>
    <t>ESET NOD32 Antivirus Business Edition newsale for 156 user</t>
  </si>
  <si>
    <t>ESET NOD32 Antivirus Business Edition newsale for 157 user</t>
  </si>
  <si>
    <t>ESET NOD32 Antivirus Business Edition newsale for 158 user</t>
  </si>
  <si>
    <t>ESET NOD32 Antivirus Business Edition newsale for 159 user</t>
  </si>
  <si>
    <t>ESET NOD32 Antivirus Business Edition newsale for 160 user</t>
  </si>
  <si>
    <t>ESET NOD32 Antivirus Business Edition newsale for 161 user</t>
  </si>
  <si>
    <t>ESET NOD32 Antivirus Business Edition newsale for 162 user</t>
  </si>
  <si>
    <t>ESET NOD32 Antivirus Business Edition newsale for 163 user</t>
  </si>
  <si>
    <t>ESET NOD32 Antivirus Business Edition newsale for 164 user</t>
  </si>
  <si>
    <t>ESET NOD32 Antivirus Business Edition newsale for 165 user</t>
  </si>
  <si>
    <t>ESET NOD32 Antivirus Business Edition newsale for 166 user</t>
  </si>
  <si>
    <t>ESET NOD32 Antivirus Business Edition newsale for 167 user</t>
  </si>
  <si>
    <t>ESET NOD32 Antivirus Business Edition newsale for 168 user</t>
  </si>
  <si>
    <t>ESET NOD32 Antivirus Business Edition newsale for 169 user</t>
  </si>
  <si>
    <t>ESET NOD32 Antivirus Business Edition newsale for 170 user</t>
  </si>
  <si>
    <t>ESET NOD32 Antivirus Business Edition newsale for 171 user</t>
  </si>
  <si>
    <t>ESET NOD32 Antivirus Business Edition newsale for 172 user</t>
  </si>
  <si>
    <t>ESET NOD32 Antivirus Business Edition newsale for 173 user</t>
  </si>
  <si>
    <t>ESET NOD32 Antivirus Business Edition newsale for 174 user</t>
  </si>
  <si>
    <t>ESET NOD32 Antivirus Business Edition newsale for 175 user</t>
  </si>
  <si>
    <t>ESET NOD32 Antivirus Business Edition newsale for 176 user</t>
  </si>
  <si>
    <t>ESET NOD32 Antivirus Business Edition newsale for 177 user</t>
  </si>
  <si>
    <t>ESET NOD32 Antivirus Business Edition newsale for 178 user</t>
  </si>
  <si>
    <t>ESET NOD32 Antivirus Business Edition newsale for 179 user</t>
  </si>
  <si>
    <t>ESET NOD32 Antivirus Business Edition newsale for 180 user</t>
  </si>
  <si>
    <t>ESET NOD32 Antivirus Business Edition newsale for 181 user</t>
  </si>
  <si>
    <t>ESET NOD32 Antivirus Business Edition newsale for 182 user</t>
  </si>
  <si>
    <t>ESET NOD32 Antivirus Business Edition newsale for 183 user</t>
  </si>
  <si>
    <t>ESET NOD32 Antivirus Business Edition newsale for 184 user</t>
  </si>
  <si>
    <t>ESET NOD32 Antivirus Business Edition newsale for 185 user</t>
  </si>
  <si>
    <t>ESET NOD32 Antivirus Business Edition newsale for 186 user</t>
  </si>
  <si>
    <t>ESET NOD32 Antivirus Business Edition newsale for 187 user</t>
  </si>
  <si>
    <t>ESET NOD32 Antivirus Business Edition newsale for 188 user</t>
  </si>
  <si>
    <t>ESET NOD32 Antivirus Business Edition newsale for 189 user</t>
  </si>
  <si>
    <t>ESET NOD32 Antivirus Business Edition newsale for 190 user</t>
  </si>
  <si>
    <t>ESET NOD32 Antivirus Business Edition newsale for 191 user</t>
  </si>
  <si>
    <t>ESET NOD32 Antivirus Business Edition newsale for 192 user</t>
  </si>
  <si>
    <t>ESET NOD32 Antivirus Business Edition newsale for 193 user</t>
  </si>
  <si>
    <t>ESET NOD32 Antivirus Business Edition newsale for 194 user</t>
  </si>
  <si>
    <t>ESET NOD32 Antivirus Business Edition newsale for 195 user</t>
  </si>
  <si>
    <t>ESET NOD32 Antivirus Business Edition newsale for 196 user</t>
  </si>
  <si>
    <t>ESET NOD32 Antivirus Business Edition newsale for 197 user</t>
  </si>
  <si>
    <t>ESET NOD32 Antivirus Business Edition newsale for 198 user</t>
  </si>
  <si>
    <t>ESET NOD32 Antivirus Business Edition newsale for 199 user</t>
  </si>
  <si>
    <t>ESET NOD32 Antivirus Business Edition newsale for 200 user</t>
  </si>
  <si>
    <t>ESET NOD32 Antivirus Business Edition newsale for 210 user</t>
  </si>
  <si>
    <t>ESET NOD32 Antivirus Business Edition newsale for 220 user</t>
  </si>
  <si>
    <t>ESET NOD32 Antivirus Business Edition newsale for 230 user</t>
  </si>
  <si>
    <t>ESET NOD32 Antivirus Business Edition newsale for 240 user</t>
  </si>
  <si>
    <t>ESET NOD32 Antivirus Business Edition newsale for 250 user</t>
  </si>
  <si>
    <t>ESET NOD32 Antivirus Business Edition newsale for 260 user</t>
  </si>
  <si>
    <t>ESET NOD32 Antivirus Business Edition newsale for 270 user</t>
  </si>
  <si>
    <t>ESET NOD32 Antivirus Business Edition newsale for 280 user</t>
  </si>
  <si>
    <t>ESET NOD32 Antivirus Business Edition newsale for 290 user</t>
  </si>
  <si>
    <t>ESET NOD32 Antivirus Business Edition newsale for 300 user</t>
  </si>
  <si>
    <t>ESET NOD32 Antivirus Business Edition newsale for 310 user</t>
  </si>
  <si>
    <t>ESET NOD32 Antivirus Business Edition newsale for 320 user</t>
  </si>
  <si>
    <t>ESET NOD32 Antivirus Business Edition newsale for 330 user</t>
  </si>
  <si>
    <t>ESET NOD32 Antivirus Business Edition newsale for 340 user</t>
  </si>
  <si>
    <t>ESET NOD32 Antivirus Business Edition newsale for 350 user</t>
  </si>
  <si>
    <t>ESET NOD32 Antivirus Business Edition newsale for 360 user</t>
  </si>
  <si>
    <t>ESET NOD32 Antivirus Business Edition newsale for 370 user</t>
  </si>
  <si>
    <t>ESET NOD32 Antivirus Business Edition newsale for 380 user</t>
  </si>
  <si>
    <t>ESET NOD32 Antivirus Business Edition newsale for 390 user</t>
  </si>
  <si>
    <t>ESET NOD32 Antivirus Business Edition newsale for 400 user</t>
  </si>
  <si>
    <t>ESET NOD32 Antivirus Business Edition newsale for 410 user</t>
  </si>
  <si>
    <t>ESET NOD32 Antivirus Business Edition newsale for 420 user</t>
  </si>
  <si>
    <t>ESET NOD32 Antivirus Business Edition newsale for 430 user</t>
  </si>
  <si>
    <t>ESET NOD32 Antivirus Business Edition newsale for 440 user</t>
  </si>
  <si>
    <t>ESET NOD32 Antivirus Business Edition newsale for 450 user</t>
  </si>
  <si>
    <t>ESET NOD32 Antivirus Business Edition newsale for 460 user</t>
  </si>
  <si>
    <t>ESET NOD32 Antivirus Business Edition newsale for 470 user</t>
  </si>
  <si>
    <t>ESET NOD32 Antivirus Business Edition newsale for 480 user</t>
  </si>
  <si>
    <t>ESET NOD32 Antivirus Business Edition newsale for 490 user</t>
  </si>
  <si>
    <t>ESET NOD32 Antivirus Business Edition newsale for 500 user</t>
  </si>
  <si>
    <t>ESET NOD32 Antivirus Business Edition newsale for 525 user</t>
  </si>
  <si>
    <t>ESET NOD32 Antivirus Business Edition newsale for 550 user</t>
  </si>
  <si>
    <t>ESET NOD32 Antivirus Business Edition newsale for 575 user</t>
  </si>
  <si>
    <t>ESET NOD32 Antivirus Business Edition newsale for 600 user</t>
  </si>
  <si>
    <t>ESET NOD32 Antivirus Business Edition newsale for 625 user</t>
  </si>
  <si>
    <t>ESET NOD32 Antivirus Business Edition newsale for 650 user</t>
  </si>
  <si>
    <t>ESET NOD32 Antivirus Business Edition newsale for 675 user</t>
  </si>
  <si>
    <t>ESET NOD32 Antivirus Business Edition newsale for 700 user</t>
  </si>
  <si>
    <t>ESET NOD32 Antivirus Business Edition newsale for 725 user</t>
  </si>
  <si>
    <t>ESET NOD32 Antivirus Business Edition newsale for 750 user</t>
  </si>
  <si>
    <t>ESET NOD32 Antivirus Business Edition newsale for 775 user</t>
  </si>
  <si>
    <t>ESET NOD32 Antivirus Business Edition newsale for 800 user</t>
  </si>
  <si>
    <t>ESET NOD32 Antivirus Business Edition newsale for 825 user</t>
  </si>
  <si>
    <t>ESET NOD32 Antivirus Business Edition newsale for 850 user</t>
  </si>
  <si>
    <t>ESET NOD32 Antivirus Business Edition newsale for 875 user</t>
  </si>
  <si>
    <t>ESET NOD32 Antivirus Business Edition newsale for 900 user</t>
  </si>
  <si>
    <t>ESET NOD32 Antivirus Business Edition newsale for 925 user</t>
  </si>
  <si>
    <t>ESET NOD32 Antivirus Business Edition newsale for 950 user</t>
  </si>
  <si>
    <t>ESET NOD32 Antivirus Business Edition newsale for 975 user</t>
  </si>
  <si>
    <t>ESET NOD32 Antivirus Business Edition newsale for 1000 user</t>
  </si>
  <si>
    <r>
      <rPr>
        <b/>
        <sz val="12"/>
        <color theme="0" tint="-4.9989318521683403E-2"/>
        <rFont val="Arial"/>
        <family val="2"/>
        <charset val="204"/>
      </rPr>
      <t>ESET NOD32 Mail Security для Microsoft Exchange Server  для защиты  почтовых серверов</t>
    </r>
    <r>
      <rPr>
        <sz val="10"/>
        <color theme="0" tint="-4.9989318521683403E-2"/>
        <rFont val="Arial"/>
        <family val="2"/>
        <charset val="204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Лицензия исчисляется количеством почтовых ящиков, обслуживаемых почтовым сервером.
Минимально возможная конфигурация должна включать 25 почтовых ящиков. 
Стоимость лицензий указана без НДС.    </t>
    </r>
  </si>
  <si>
    <t>ESET NOD32 Mail Security для Microsoft Exchange Server newsale for 25 mailboxes</t>
  </si>
  <si>
    <t>ESET NOD32 Mail Security для Microsoft Exchange Server newsale for 26 mailboxes</t>
  </si>
  <si>
    <t>ESET NOD32 Mail Security для Microsoft Exchange Server newsale for 27 mailboxes</t>
  </si>
  <si>
    <t>ESET NOD32 Mail Security для Microsoft Exchange Server newsale for 28 mailboxes</t>
  </si>
  <si>
    <t>ESET NOD32 Mail Security для Microsoft Exchange Server newsale for 29 mailboxes</t>
  </si>
  <si>
    <t>ESET NOD32 Mail Security для Microsoft Exchange Server newsale for 30 mailboxes</t>
  </si>
  <si>
    <t>ESET NOD32 Mail Security для Microsoft Exchange Server newsale for 31 mailboxes</t>
  </si>
  <si>
    <t>ESET NOD32 Mail Security для Microsoft Exchange Server newsale for 32 mailboxes</t>
  </si>
  <si>
    <t>ESET NOD32 Mail Security для Microsoft Exchange Server newsale for 33 mailboxes</t>
  </si>
  <si>
    <t>ESET NOD32 Mail Security для Microsoft Exchange Server newsale for 34 mailboxes</t>
  </si>
  <si>
    <t>ESET NOD32 Mail Security для Microsoft Exchange Server newsale for 35 mailboxes</t>
  </si>
  <si>
    <t>ESET NOD32 Mail Security для Microsoft Exchange Server newsale for 36 mailboxes</t>
  </si>
  <si>
    <t>ESET NOD32 Mail Security для Microsoft Exchange Server newsale for 37 mailboxes</t>
  </si>
  <si>
    <t>ESET NOD32 Mail Security для Microsoft Exchange Server newsale for 38 mailboxes</t>
  </si>
  <si>
    <t>ESET NOD32 Mail Security для Microsoft Exchange Server newsale for 39 mailboxes</t>
  </si>
  <si>
    <t>ESET NOD32 Mail Security для Microsoft Exchange Server newsale for 40 mailboxes</t>
  </si>
  <si>
    <t>ESET NOD32 Mail Security для Microsoft Exchange Server newsale for 41 mailboxes</t>
  </si>
  <si>
    <t>ESET NOD32 Mail Security для Microsoft Exchange Server newsale for 42 mailboxes</t>
  </si>
  <si>
    <t>ESET NOD32 Mail Security для Microsoft Exchange Server newsale for 43 mailboxes</t>
  </si>
  <si>
    <t>ESET NOD32 Mail Security для Microsoft Exchange Server newsale for 44 mailboxes</t>
  </si>
  <si>
    <t>ESET NOD32 Mail Security для Microsoft Exchange Server newsale for 45 mailboxes</t>
  </si>
  <si>
    <t>ESET NOD32 Mail Security для Microsoft Exchange Server newsale for 46 mailboxes</t>
  </si>
  <si>
    <t>ESET NOD32 Mail Security для Microsoft Exchange Server newsale for 47 mailboxes</t>
  </si>
  <si>
    <t>ESET NOD32 Mail Security для Microsoft Exchange Server newsale for 48 mailboxes</t>
  </si>
  <si>
    <t>ESET NOD32 Mail Security для Microsoft Exchange Server newsale for 49 mailboxes</t>
  </si>
  <si>
    <t>ESET NOD32 Mail Security для Microsoft Exchange Server newsale for 50 mailboxes</t>
  </si>
  <si>
    <t>ESET NOD32 Mail Security для Microsoft Exchange Server newsale for 51 mailboxes</t>
  </si>
  <si>
    <t>ESET NOD32 Mail Security для Microsoft Exchange Server newsale for 52 mailboxes</t>
  </si>
  <si>
    <t>ESET NOD32 Mail Security для Microsoft Exchange Server newsale for 53 mailboxes</t>
  </si>
  <si>
    <t>ESET NOD32 Mail Security для Microsoft Exchange Server newsale for 54 mailboxes</t>
  </si>
  <si>
    <t>ESET NOD32 Mail Security для Microsoft Exchange Server newsale for 55 mailboxes</t>
  </si>
  <si>
    <t>ESET NOD32 Mail Security для Microsoft Exchange Server newsale for 56 mailboxes</t>
  </si>
  <si>
    <t>ESET NOD32 Mail Security для Microsoft Exchange Server newsale for 57 mailboxes</t>
  </si>
  <si>
    <t>ESET NOD32 Mail Security для Microsoft Exchange Server newsale for 58 mailboxes</t>
  </si>
  <si>
    <t>ESET NOD32 Mail Security для Microsoft Exchange Server newsale for 59 mailboxes</t>
  </si>
  <si>
    <t>ESET NOD32 Mail Security для Microsoft Exchange Server newsale for 60 mailboxes</t>
  </si>
  <si>
    <t>ESET NOD32 Mail Security для Microsoft Exchange Server newsale for 61 mailboxes</t>
  </si>
  <si>
    <t>ESET NOD32 Mail Security для Microsoft Exchange Server newsale for 62 mailboxes</t>
  </si>
  <si>
    <t>ESET NOD32 Mail Security для Microsoft Exchange Server newsale for 63 mailboxes</t>
  </si>
  <si>
    <t>ESET NOD32 Mail Security для Microsoft Exchange Server newsale for 64 mailboxes</t>
  </si>
  <si>
    <t>ESET NOD32 Mail Security для Microsoft Exchange Server newsale for 65 mailboxes</t>
  </si>
  <si>
    <t>ESET NOD32 Mail Security для Microsoft Exchange Server newsale for 66 mailboxes</t>
  </si>
  <si>
    <t>ESET NOD32 Mail Security для Microsoft Exchange Server newsale for 67 mailboxes</t>
  </si>
  <si>
    <t>ESET NOD32 Mail Security для Microsoft Exchange Server newsale for 68 mailboxes</t>
  </si>
  <si>
    <t>ESET NOD32 Mail Security для Microsoft Exchange Server newsale for 69 mailboxes</t>
  </si>
  <si>
    <t>ESET NOD32 Mail Security для Microsoft Exchange Server newsale for 70 mailboxes</t>
  </si>
  <si>
    <t>ESET NOD32 Mail Security для Microsoft Exchange Server newsale for 71 mailboxes</t>
  </si>
  <si>
    <t>ESET NOD32 Mail Security для Microsoft Exchange Server newsale for 72 mailboxes</t>
  </si>
  <si>
    <t>ESET NOD32 Mail Security для Microsoft Exchange Server newsale for 73 mailboxes</t>
  </si>
  <si>
    <t>ESET NOD32 Mail Security для Microsoft Exchange Server newsale for 74 mailboxes</t>
  </si>
  <si>
    <t>ESET NOD32 Mail Security для Microsoft Exchange Server newsale for 75 mailboxes</t>
  </si>
  <si>
    <t>ESET NOD32 Mail Security для Microsoft Exchange Server newsale for 76 mailboxes</t>
  </si>
  <si>
    <t>ESET NOD32 Mail Security для Microsoft Exchange Server newsale for 77 mailboxes</t>
  </si>
  <si>
    <t>ESET NOD32 Mail Security для Microsoft Exchange Server newsale for 78 mailboxes</t>
  </si>
  <si>
    <t>ESET NOD32 Mail Security для Microsoft Exchange Server newsale for 79 mailboxes</t>
  </si>
  <si>
    <t>ESET NOD32 Mail Security для Microsoft Exchange Server newsale for 80 mailboxes</t>
  </si>
  <si>
    <t>ESET NOD32 Mail Security для Microsoft Exchange Server newsale for 81 mailboxes</t>
  </si>
  <si>
    <t>ESET NOD32 Mail Security для Microsoft Exchange Server newsale for 82 mailboxes</t>
  </si>
  <si>
    <t>ESET NOD32 Mail Security для Microsoft Exchange Server newsale for 83 mailboxes</t>
  </si>
  <si>
    <t>ESET NOD32 Mail Security для Microsoft Exchange Server newsale for 84 mailboxes</t>
  </si>
  <si>
    <t>ESET NOD32 Mail Security для Microsoft Exchange Server newsale for 85 mailboxes</t>
  </si>
  <si>
    <t>ESET NOD32 Mail Security для Microsoft Exchange Server newsale for 86 mailboxes</t>
  </si>
  <si>
    <t>ESET NOD32 Mail Security для Microsoft Exchange Server newsale for 87 mailboxes</t>
  </si>
  <si>
    <t>ESET NOD32 Mail Security для Microsoft Exchange Server newsale for 88 mailboxes</t>
  </si>
  <si>
    <t>ESET NOD32 Mail Security для Microsoft Exchange Server newsale for 89 mailboxes</t>
  </si>
  <si>
    <t>ESET NOD32 Mail Security для Microsoft Exchange Server newsale for 90 mailboxes</t>
  </si>
  <si>
    <t>ESET NOD32 Mail Security для Microsoft Exchange Server newsale for 91 mailboxes</t>
  </si>
  <si>
    <t>ESET NOD32 Mail Security для Microsoft Exchange Server newsale for 92 mailboxes</t>
  </si>
  <si>
    <t>ESET NOD32 Mail Security для Microsoft Exchange Server newsale for 93 mailboxes</t>
  </si>
  <si>
    <t>ESET NOD32 Mail Security для Microsoft Exchange Server newsale for 94 mailboxes</t>
  </si>
  <si>
    <t>ESET NOD32 Mail Security для Microsoft Exchange Server newsale for 95 mailboxes</t>
  </si>
  <si>
    <t>ESET NOD32 Mail Security для Microsoft Exchange Server newsale for 96 mailboxes</t>
  </si>
  <si>
    <t>ESET NOD32 Mail Security для Microsoft Exchange Server newsale for 97 mailboxes</t>
  </si>
  <si>
    <t>ESET NOD32 Mail Security для Microsoft Exchange Server newsale for 98 mailboxes</t>
  </si>
  <si>
    <t>ESET NOD32 Mail Security для Microsoft Exchange Server newsale for 99 mailboxes</t>
  </si>
  <si>
    <t>ESET NOD32 Mail Security для Microsoft Exchange Server newsale for 100 mailboxes</t>
  </si>
  <si>
    <t>ESET NOD32 Mail Security для Microsoft Exchange Server newsale for 101 mailboxes</t>
  </si>
  <si>
    <t>ESET NOD32 Mail Security для Microsoft Exchange Server newsale for 102 mailboxes</t>
  </si>
  <si>
    <t>ESET NOD32 Mail Security для Microsoft Exchange Server newsale for 103 mailboxes</t>
  </si>
  <si>
    <t>ESET NOD32 Mail Security для Microsoft Exchange Server newsale for 104 mailboxes</t>
  </si>
  <si>
    <t>ESET NOD32 Mail Security для Microsoft Exchange Server newsale for 105 mailboxes</t>
  </si>
  <si>
    <t>ESET NOD32 Mail Security для Microsoft Exchange Server newsale for 106 mailboxes</t>
  </si>
  <si>
    <t>ESET NOD32 Mail Security для Microsoft Exchange Server newsale for 107 mailboxes</t>
  </si>
  <si>
    <t>ESET NOD32 Mail Security для Microsoft Exchange Server newsale for 108 mailboxes</t>
  </si>
  <si>
    <t>ESET NOD32 Mail Security для Microsoft Exchange Server newsale for 109 mailboxes</t>
  </si>
  <si>
    <t>ESET NOD32 Mail Security для Microsoft Exchange Server newsale for 110 mailboxes</t>
  </si>
  <si>
    <t>ESET NOD32 Mail Security для Microsoft Exchange Server newsale for 111 mailboxes</t>
  </si>
  <si>
    <t>ESET NOD32 Mail Security для Microsoft Exchange Server newsale for 112 mailboxes</t>
  </si>
  <si>
    <t>ESET NOD32 Mail Security для Microsoft Exchange Server newsale for 113 mailboxes</t>
  </si>
  <si>
    <t>ESET NOD32 Mail Security для Microsoft Exchange Server newsale for 114 mailboxes</t>
  </si>
  <si>
    <t>ESET NOD32 Mail Security для Microsoft Exchange Server newsale for 115 mailboxes</t>
  </si>
  <si>
    <t>ESET NOD32 Mail Security для Microsoft Exchange Server newsale for 116 mailboxes</t>
  </si>
  <si>
    <t>ESET NOD32 Mail Security для Microsoft Exchange Server newsale for 117 mailboxes</t>
  </si>
  <si>
    <t>ESET NOD32 Mail Security для Microsoft Exchange Server newsale for 118 mailboxes</t>
  </si>
  <si>
    <t>ESET NOD32 Mail Security для Microsoft Exchange Server newsale for 119 mailboxes</t>
  </si>
  <si>
    <t>ESET NOD32 Mail Security для Microsoft Exchange Server newsale for 120 mailboxes</t>
  </si>
  <si>
    <t>ESET NOD32 Mail Security для Microsoft Exchange Server newsale for 121 mailboxes</t>
  </si>
  <si>
    <t>ESET NOD32 Mail Security для Microsoft Exchange Server newsale for 122 mailboxes</t>
  </si>
  <si>
    <t>ESET NOD32 Mail Security для Microsoft Exchange Server newsale for 123 mailboxes</t>
  </si>
  <si>
    <t>ESET NOD32 Mail Security для Microsoft Exchange Server newsale for 124 mailboxes</t>
  </si>
  <si>
    <t>ESET NOD32 Mail Security для Microsoft Exchange Server newsale for 125 mailboxes</t>
  </si>
  <si>
    <t>ESET NOD32 Mail Security для Microsoft Exchange Server newsale for 126 mailboxes</t>
  </si>
  <si>
    <t>ESET NOD32 Mail Security для Microsoft Exchange Server newsale for 127 mailboxes</t>
  </si>
  <si>
    <t>ESET NOD32 Mail Security для Microsoft Exchange Server newsale for 128 mailboxes</t>
  </si>
  <si>
    <t>ESET NOD32 Mail Security для Microsoft Exchange Server newsale for 129 mailboxes</t>
  </si>
  <si>
    <t>ESET NOD32 Mail Security для Microsoft Exchange Server newsale for 130 mailboxes</t>
  </si>
  <si>
    <t>ESET NOD32 Mail Security для Microsoft Exchange Server newsale for 131 mailboxes</t>
  </si>
  <si>
    <t>ESET NOD32 Mail Security для Microsoft Exchange Server newsale for 132 mailboxes</t>
  </si>
  <si>
    <t>ESET NOD32 Mail Security для Microsoft Exchange Server newsale for 133 mailboxes</t>
  </si>
  <si>
    <t>ESET NOD32 Mail Security для Microsoft Exchange Server newsale for 134 mailboxes</t>
  </si>
  <si>
    <t>ESET NOD32 Mail Security для Microsoft Exchange Server newsale for 135 mailboxes</t>
  </si>
  <si>
    <t>ESET NOD32 Mail Security для Microsoft Exchange Server newsale for 136 mailboxes</t>
  </si>
  <si>
    <t>ESET NOD32 Mail Security для Microsoft Exchange Server newsale for 137 mailboxes</t>
  </si>
  <si>
    <t>ESET NOD32 Mail Security для Microsoft Exchange Server newsale for 138 mailboxes</t>
  </si>
  <si>
    <t>ESET NOD32 Mail Security для Microsoft Exchange Server newsale for 139 mailboxes</t>
  </si>
  <si>
    <t>ESET NOD32 Mail Security для Microsoft Exchange Server newsale for 140 mailboxes</t>
  </si>
  <si>
    <t>ESET NOD32 Mail Security для Microsoft Exchange Server newsale for 141 mailboxes</t>
  </si>
  <si>
    <t>ESET NOD32 Mail Security для Microsoft Exchange Server newsale for 142 mailboxes</t>
  </si>
  <si>
    <t>ESET NOD32 Mail Security для Microsoft Exchange Server newsale for 143 mailboxes</t>
  </si>
  <si>
    <t>ESET NOD32 Mail Security для Microsoft Exchange Server newsale for 144 mailboxes</t>
  </si>
  <si>
    <t>ESET NOD32 Mail Security для Microsoft Exchange Server newsale for 145 mailboxes</t>
  </si>
  <si>
    <t>ESET NOD32 Mail Security для Microsoft Exchange Server newsale for 146 mailboxes</t>
  </si>
  <si>
    <t>ESET NOD32 Mail Security для Microsoft Exchange Server newsale for 147 mailboxes</t>
  </si>
  <si>
    <t>ESET NOD32 Mail Security для Microsoft Exchange Server newsale for 148 mailboxes</t>
  </si>
  <si>
    <t>ESET NOD32 Mail Security для Microsoft Exchange Server newsale for 149 mailboxes</t>
  </si>
  <si>
    <t>ESET NOD32 Mail Security для Microsoft Exchange Server newsale for 150 mailboxes</t>
  </si>
  <si>
    <t>ESET NOD32 Mail Security для Microsoft Exchange Server newsale for 151 mailboxes</t>
  </si>
  <si>
    <t>ESET NOD32 Mail Security для Microsoft Exchange Server newsale for 152 mailboxes</t>
  </si>
  <si>
    <t>ESET NOD32 Mail Security для Microsoft Exchange Server newsale for 153 mailboxes</t>
  </si>
  <si>
    <t>ESET NOD32 Mail Security для Microsoft Exchange Server newsale for 154 mailboxes</t>
  </si>
  <si>
    <t>ESET NOD32 Mail Security для Microsoft Exchange Server newsale for 155 mailboxes</t>
  </si>
  <si>
    <t>ESET NOD32 Mail Security для Microsoft Exchange Server newsale for 156 mailboxes</t>
  </si>
  <si>
    <t>ESET NOD32 Mail Security для Microsoft Exchange Server newsale for 157 mailboxes</t>
  </si>
  <si>
    <t>ESET NOD32 Mail Security для Microsoft Exchange Server newsale for 158 mailboxes</t>
  </si>
  <si>
    <t>ESET NOD32 Mail Security для Microsoft Exchange Server newsale for 159 mailboxes</t>
  </si>
  <si>
    <t>ESET NOD32 Mail Security для Microsoft Exchange Server newsale for 160 mailboxes</t>
  </si>
  <si>
    <t>ESET NOD32 Mail Security для Microsoft Exchange Server newsale for 161 mailboxes</t>
  </si>
  <si>
    <t>ESET NOD32 Mail Security для Microsoft Exchange Server newsale for 162 mailboxes</t>
  </si>
  <si>
    <t>ESET NOD32 Mail Security для Microsoft Exchange Server newsale for 163 mailboxes</t>
  </si>
  <si>
    <t>ESET NOD32 Mail Security для Microsoft Exchange Server newsale for 164 mailboxes</t>
  </si>
  <si>
    <t>ESET NOD32 Mail Security для Microsoft Exchange Server newsale for 165 mailboxes</t>
  </si>
  <si>
    <t>ESET NOD32 Mail Security для Microsoft Exchange Server newsale for 166 mailboxes</t>
  </si>
  <si>
    <t>ESET NOD32 Mail Security для Microsoft Exchange Server newsale for 167 mailboxes</t>
  </si>
  <si>
    <t>ESET NOD32 Mail Security для Microsoft Exchange Server newsale for 168 mailboxes</t>
  </si>
  <si>
    <t>ESET NOD32 Mail Security для Microsoft Exchange Server newsale for 169 mailboxes</t>
  </si>
  <si>
    <t>ESET NOD32 Mail Security для Microsoft Exchange Server newsale for 170 mailboxes</t>
  </si>
  <si>
    <t>ESET NOD32 Mail Security для Microsoft Exchange Server newsale for 171 mailboxes</t>
  </si>
  <si>
    <t>ESET NOD32 Mail Security для Microsoft Exchange Server newsale for 172 mailboxes</t>
  </si>
  <si>
    <t>ESET NOD32 Mail Security для Microsoft Exchange Server newsale for 173 mailboxes</t>
  </si>
  <si>
    <t>ESET NOD32 Mail Security для Microsoft Exchange Server newsale for 174 mailboxes</t>
  </si>
  <si>
    <t>ESET NOD32 Mail Security для Microsoft Exchange Server newsale for 175 mailboxes</t>
  </si>
  <si>
    <t>ESET NOD32 Mail Security для Microsoft Exchange Server newsale for 176 mailboxes</t>
  </si>
  <si>
    <t>ESET NOD32 Mail Security для Microsoft Exchange Server newsale for 177 mailboxes</t>
  </si>
  <si>
    <t>ESET NOD32 Mail Security для Microsoft Exchange Server newsale for 178 mailboxes</t>
  </si>
  <si>
    <t>ESET NOD32 Mail Security для Microsoft Exchange Server newsale for 179 mailboxes</t>
  </si>
  <si>
    <t>ESET NOD32 Mail Security для Microsoft Exchange Server newsale for 180 mailboxes</t>
  </si>
  <si>
    <t>ESET NOD32 Mail Security для Microsoft Exchange Server newsale for 181 mailboxes</t>
  </si>
  <si>
    <t>ESET NOD32 Mail Security для Microsoft Exchange Server newsale for 182 mailboxes</t>
  </si>
  <si>
    <t>ESET NOD32 Mail Security для Microsoft Exchange Server newsale for 183 mailboxes</t>
  </si>
  <si>
    <t>ESET NOD32 Mail Security для Microsoft Exchange Server newsale for 184 mailboxes</t>
  </si>
  <si>
    <t>ESET NOD32 Mail Security для Microsoft Exchange Server newsale for 185 mailboxes</t>
  </si>
  <si>
    <t>ESET NOD32 Mail Security для Microsoft Exchange Server newsale for 186 mailboxes</t>
  </si>
  <si>
    <t>ESET NOD32 Mail Security для Microsoft Exchange Server newsale for 187 mailboxes</t>
  </si>
  <si>
    <t>ESET NOD32 Mail Security для Microsoft Exchange Server newsale for 188 mailboxes</t>
  </si>
  <si>
    <t>ESET NOD32 Mail Security для Microsoft Exchange Server newsale for 189 mailboxes</t>
  </si>
  <si>
    <t>ESET NOD32 Mail Security для Microsoft Exchange Server newsale for 190 mailboxes</t>
  </si>
  <si>
    <t>ESET NOD32 Mail Security для Microsoft Exchange Server newsale for 191 mailboxes</t>
  </si>
  <si>
    <t>ESET NOD32 Mail Security для Microsoft Exchange Server newsale for 192 mailboxes</t>
  </si>
  <si>
    <t>ESET NOD32 Mail Security для Microsoft Exchange Server newsale for 193 mailboxes</t>
  </si>
  <si>
    <t>ESET NOD32 Mail Security для Microsoft Exchange Server newsale for 194 mailboxes</t>
  </si>
  <si>
    <t>ESET NOD32 Mail Security для Microsoft Exchange Server newsale for 195 mailboxes</t>
  </si>
  <si>
    <t>ESET NOD32 Mail Security для Microsoft Exchange Server newsale for 196 mailboxes</t>
  </si>
  <si>
    <t>ESET NOD32 Mail Security для Microsoft Exchange Server newsale for 197 mailboxes</t>
  </si>
  <si>
    <t>ESET NOD32 Mail Security для Microsoft Exchange Server newsale for 198 mailboxes</t>
  </si>
  <si>
    <t>ESET NOD32 Mail Security для Microsoft Exchange Server newsale for 199 mailboxes</t>
  </si>
  <si>
    <t>ESET NOD32 Mail Security для Microsoft Exchange Server newsale for 200 mailboxes</t>
  </si>
  <si>
    <t>ESET NOD32 Mail Security для Microsoft Exchange Server newsale for 210 mailboxes</t>
  </si>
  <si>
    <t>ESET NOD32 Mail Security для Microsoft Exchange Server newsale for 220 mailboxes</t>
  </si>
  <si>
    <t>ESET NOD32 Mail Security для Microsoft Exchange Server newsale for 230 mailboxes</t>
  </si>
  <si>
    <t>ESET NOD32 Mail Security для Microsoft Exchange Server newsale for 240 mailboxes</t>
  </si>
  <si>
    <t>ESET NOD32 Mail Security для Microsoft Exchange Server newsale for 250 mailboxes</t>
  </si>
  <si>
    <t>ESET NOD32 Mail Security для Microsoft Exchange Server newsale for 260 mailboxes</t>
  </si>
  <si>
    <t>ESET NOD32 Mail Security для Microsoft Exchange Server newsale for 270 mailboxes</t>
  </si>
  <si>
    <t>ESET NOD32 Mail Security для Microsoft Exchange Server newsale for 280 mailboxes</t>
  </si>
  <si>
    <t>ESET NOD32 Mail Security для Microsoft Exchange Server newsale for 290 mailboxes</t>
  </si>
  <si>
    <t>ESET NOD32 Mail Security для Microsoft Exchange Server newsale for 300 mailboxes</t>
  </si>
  <si>
    <t>ESET NOD32 Mail Security для Microsoft Exchange Server newsale for 310 mailboxes</t>
  </si>
  <si>
    <t>ESET NOD32 Mail Security для Microsoft Exchange Server newsale for 320 mailboxes</t>
  </si>
  <si>
    <t>ESET NOD32 Mail Security для Microsoft Exchange Server newsale for 330 mailboxes</t>
  </si>
  <si>
    <t>ESET NOD32 Mail Security для Microsoft Exchange Server newsale for 340 mailboxes</t>
  </si>
  <si>
    <t>ESET NOD32 Mail Security для Microsoft Exchange Server newsale for 350 mailboxes</t>
  </si>
  <si>
    <t>ESET NOD32 Mail Security для Microsoft Exchange Server newsale for 360 mailboxes</t>
  </si>
  <si>
    <t>ESET NOD32 Mail Security для Microsoft Exchange Server newsale for 370 mailboxes</t>
  </si>
  <si>
    <t>ESET NOD32 Mail Security для Microsoft Exchange Server newsale for 380 mailboxes</t>
  </si>
  <si>
    <t>ESET NOD32 Mail Security для Microsoft Exchange Server newsale for 390 mailboxes</t>
  </si>
  <si>
    <t>ESET NOD32 Mail Security для Microsoft Exchange Server newsale for 400 mailboxes</t>
  </si>
  <si>
    <t>ESET NOD32 Mail Security для Microsoft Exchange Server newsale for 410 mailboxes</t>
  </si>
  <si>
    <t>ESET NOD32 Mail Security для Microsoft Exchange Server newsale for 420 mailboxes</t>
  </si>
  <si>
    <t>ESET NOD32 Mail Security для Microsoft Exchange Server newsale for 430 mailboxes</t>
  </si>
  <si>
    <t>ESET NOD32 Mail Security для Microsoft Exchange Server newsale for 440 mailboxes</t>
  </si>
  <si>
    <t>ESET NOD32 Mail Security для Microsoft Exchange Server newsale for 450 mailboxes</t>
  </si>
  <si>
    <t>ESET NOD32 Mail Security для Microsoft Exchange Server newsale for 460 mailboxes</t>
  </si>
  <si>
    <t>ESET NOD32 Mail Security для Microsoft Exchange Server newsale for 470 mailboxes</t>
  </si>
  <si>
    <t>ESET NOD32 Mail Security для Microsoft Exchange Server newsale for 480 mailboxes</t>
  </si>
  <si>
    <t>ESET NOD32 Mail Security для Microsoft Exchange Server newsale for 490 mailboxes</t>
  </si>
  <si>
    <t>ESET NOD32 Mail Security для Microsoft Exchange Server newsale for 500 mailboxes</t>
  </si>
  <si>
    <t>ESET NOD32 Mail Security для Microsoft Exchange Server newsale for 525 mailboxes</t>
  </si>
  <si>
    <t>ESET NOD32 Mail Security для Microsoft Exchange Server newsale for 550 mailboxes</t>
  </si>
  <si>
    <t>ESET NOD32 Mail Security для Microsoft Exchange Server newsale for 575 mailboxes</t>
  </si>
  <si>
    <t>ESET NOD32 Mail Security для Microsoft Exchange Server newsale for 600 mailboxes</t>
  </si>
  <si>
    <t>ESET NOD32 Mail Security для Microsoft Exchange Server newsale for 625 mailboxes</t>
  </si>
  <si>
    <t>ESET NOD32 Mail Security для Microsoft Exchange Server newsale for 650 mailboxes</t>
  </si>
  <si>
    <t>ESET NOD32 Mail Security для Microsoft Exchange Server newsale for 675 mailboxes</t>
  </si>
  <si>
    <t>ESET NOD32 Mail Security для Microsoft Exchange Server newsale for 700 mailboxes</t>
  </si>
  <si>
    <t>ESET NOD32 Mail Security для Microsoft Exchange Server newsale for 725 mailboxes</t>
  </si>
  <si>
    <t>ESET NOD32 Mail Security для Microsoft Exchange Server newsale for 750 mailboxes</t>
  </si>
  <si>
    <t>ESET NOD32 Mail Security для Microsoft Exchange Server newsale for 775 mailboxes</t>
  </si>
  <si>
    <t>ESET NOD32 Mail Security для Microsoft Exchange Server newsale for 800 mailboxes</t>
  </si>
  <si>
    <t>ESET NOD32 Mail Security для Microsoft Exchange Server newsale for 825 mailboxes</t>
  </si>
  <si>
    <t>ESET NOD32 Mail Security для Microsoft Exchange Server newsale for 850 mailboxes</t>
  </si>
  <si>
    <t>ESET NOD32 Mail Security для Microsoft Exchange Server newsale for 875 mailboxes</t>
  </si>
  <si>
    <t>ESET NOD32 Mail Security для Microsoft Exchange Server newsale for 900 mailboxes</t>
  </si>
  <si>
    <t>ESET NOD32 Mail Security для Microsoft Exchange Server newsale for 925 mailboxes</t>
  </si>
  <si>
    <t>ESET NOD32 Mail Security для Microsoft Exchange Server newsale for 950 mailboxes</t>
  </si>
  <si>
    <t>ESET NOD32 Mail Security для Microsoft Exchange Server newsale for 975 mailboxes</t>
  </si>
  <si>
    <t>ESET NOD32 Mail Security для Microsoft Exchange Server newsale for 1000 mailboxes</t>
  </si>
  <si>
    <r>
      <rPr>
        <b/>
        <sz val="12"/>
        <color theme="0" tint="-4.9989318521683403E-2"/>
        <rFont val="Arial"/>
        <family val="2"/>
        <charset val="204"/>
      </rPr>
      <t xml:space="preserve">ESET NOD32 Mail Security для Linux/BSD/Solaris для защиты  почтовых серверов   </t>
    </r>
    <r>
      <rPr>
        <sz val="10"/>
        <color theme="0" tint="-4.9989318521683403E-2"/>
        <rFont val="Arial"/>
        <family val="2"/>
        <charset val="204"/>
      </rPr>
      <t xml:space="preserve">                                                                                                                                     Лицензия исчисляется количеством почтовых ящиков, обслуживаемых почтовым сервером.
Минимально возможная конфигурация должна включать 25 почтовых ящиков.
Стоимость лицензий указана без НДС.   </t>
    </r>
  </si>
  <si>
    <t>ESET NOD32 Mail Security для Linux/BSD/Solaris newsale for 25 mailboxes</t>
  </si>
  <si>
    <t>ESET NOD32 Mail Security для Linux/BSD/Solaris newsale for 26 mailboxes</t>
  </si>
  <si>
    <t>ESET NOD32 Mail Security для Linux/BSD/Solaris newsale for 27 mailboxes</t>
  </si>
  <si>
    <t>ESET NOD32 Mail Security для Linux/BSD/Solaris newsale for 28 mailboxes</t>
  </si>
  <si>
    <t>ESET NOD32 Mail Security для Linux/BSD/Solaris newsale for 29 mailboxes</t>
  </si>
  <si>
    <t>ESET NOD32 Mail Security для Linux/BSD/Solaris newsale for 30 mailboxes</t>
  </si>
  <si>
    <t>ESET NOD32 Mail Security для Linux/BSD/Solaris newsale for 31 mailboxes</t>
  </si>
  <si>
    <t>ESET NOD32 Mail Security для Linux/BSD/Solaris newsale for 32 mailboxes</t>
  </si>
  <si>
    <t>ESET NOD32 Mail Security для Linux/BSD/Solaris newsale for 33 mailboxes</t>
  </si>
  <si>
    <t>ESET NOD32 Mail Security для Linux/BSD/Solaris newsale for 34 mailboxes</t>
  </si>
  <si>
    <t>ESET NOD32 Mail Security для Linux/BSD/Solaris newsale for 35 mailboxes</t>
  </si>
  <si>
    <t>ESET NOD32 Mail Security для Linux/BSD/Solaris newsale for 36 mailboxes</t>
  </si>
  <si>
    <t>ESET NOD32 Mail Security для Linux/BSD/Solaris newsale for 37 mailboxes</t>
  </si>
  <si>
    <t>ESET NOD32 Mail Security для Linux/BSD/Solaris newsale for 38 mailboxes</t>
  </si>
  <si>
    <t>ESET NOD32 Mail Security для Linux/BSD/Solaris newsale for 39 mailboxes</t>
  </si>
  <si>
    <t>ESET NOD32 Mail Security для Linux/BSD/Solaris newsale for 40 mailboxes</t>
  </si>
  <si>
    <t>ESET NOD32 Mail Security для Linux/BSD/Solaris newsale for 41 mailboxes</t>
  </si>
  <si>
    <t>ESET NOD32 Mail Security для Linux/BSD/Solaris newsale for 42 mailboxes</t>
  </si>
  <si>
    <t>ESET NOD32 Mail Security для Linux/BSD/Solaris newsale for 43 mailboxes</t>
  </si>
  <si>
    <t>ESET NOD32 Mail Security для Linux/BSD/Solaris newsale for 44 mailboxes</t>
  </si>
  <si>
    <t>ESET NOD32 Mail Security для Linux/BSD/Solaris newsale for 45 mailboxes</t>
  </si>
  <si>
    <t>ESET NOD32 Mail Security для Linux/BSD/Solaris newsale for 46 mailboxes</t>
  </si>
  <si>
    <t>ESET NOD32 Mail Security для Linux/BSD/Solaris newsale for 47 mailboxes</t>
  </si>
  <si>
    <t>ESET NOD32 Mail Security для Linux/BSD/Solaris newsale for 48 mailboxes</t>
  </si>
  <si>
    <t>ESET NOD32 Mail Security для Linux/BSD/Solaris newsale for 49 mailboxes</t>
  </si>
  <si>
    <t>ESET NOD32 Mail Security для Linux/BSD/Solaris newsale for 50 mailboxes</t>
  </si>
  <si>
    <t>ESET NOD32 Mail Security для Linux/BSD/Solaris newsale for 51 mailboxes</t>
  </si>
  <si>
    <t>ESET NOD32 Mail Security для Linux/BSD/Solaris newsale for 52 mailboxes</t>
  </si>
  <si>
    <t>ESET NOD32 Mail Security для Linux/BSD/Solaris newsale for 53 mailboxes</t>
  </si>
  <si>
    <t>ESET NOD32 Mail Security для Linux/BSD/Solaris newsale for 54 mailboxes</t>
  </si>
  <si>
    <t>ESET NOD32 Mail Security для Linux/BSD/Solaris newsale for 55 mailboxes</t>
  </si>
  <si>
    <t>ESET NOD32 Mail Security для Linux/BSD/Solaris newsale for 56 mailboxes</t>
  </si>
  <si>
    <t>ESET NOD32 Mail Security для Linux/BSD/Solaris newsale for 57 mailboxes</t>
  </si>
  <si>
    <t>ESET NOD32 Mail Security для Linux/BSD/Solaris newsale for 58 mailboxes</t>
  </si>
  <si>
    <t>ESET NOD32 Mail Security для Linux/BSD/Solaris newsale for 59 mailboxes</t>
  </si>
  <si>
    <t>ESET NOD32 Mail Security для Linux/BSD/Solaris newsale for 60 mailboxes</t>
  </si>
  <si>
    <t>ESET NOD32 Mail Security для Linux/BSD/Solaris newsale for 61 mailboxes</t>
  </si>
  <si>
    <t>ESET NOD32 Mail Security для Linux/BSD/Solaris newsale for 62 mailboxes</t>
  </si>
  <si>
    <t>ESET NOD32 Mail Security для Linux/BSD/Solaris newsale for 63 mailboxes</t>
  </si>
  <si>
    <t>ESET NOD32 Mail Security для Linux/BSD/Solaris newsale for 64 mailboxes</t>
  </si>
  <si>
    <t>ESET NOD32 Mail Security для Linux/BSD/Solaris newsale for 65 mailboxes</t>
  </si>
  <si>
    <t>ESET NOD32 Mail Security для Linux/BSD/Solaris newsale for 66 mailboxes</t>
  </si>
  <si>
    <t>ESET NOD32 Mail Security для Linux/BSD/Solaris newsale for 67 mailboxes</t>
  </si>
  <si>
    <t>ESET NOD32 Mail Security для Linux/BSD/Solaris newsale for 68 mailboxes</t>
  </si>
  <si>
    <t>ESET NOD32 Mail Security для Linux/BSD/Solaris newsale for 69 mailboxes</t>
  </si>
  <si>
    <t>ESET NOD32 Mail Security для Linux/BSD/Solaris newsale for 70 mailboxes</t>
  </si>
  <si>
    <t>ESET NOD32 Mail Security для Linux/BSD/Solaris newsale for 71 mailboxes</t>
  </si>
  <si>
    <t>ESET NOD32 Mail Security для Linux/BSD/Solaris newsale for 72 mailboxes</t>
  </si>
  <si>
    <t>ESET NOD32 Mail Security для Linux/BSD/Solaris newsale for 73 mailboxes</t>
  </si>
  <si>
    <t>ESET NOD32 Mail Security для Linux/BSD/Solaris newsale for 74 mailboxes</t>
  </si>
  <si>
    <t>ESET NOD32 Mail Security для Linux/BSD/Solaris newsale for 75 mailboxes</t>
  </si>
  <si>
    <t>ESET NOD32 Mail Security для Linux/BSD/Solaris newsale for 76 mailboxes</t>
  </si>
  <si>
    <t>ESET NOD32 Mail Security для Linux/BSD/Solaris newsale for 77 mailboxes</t>
  </si>
  <si>
    <t>ESET NOD32 Mail Security для Linux/BSD/Solaris newsale for 78 mailboxes</t>
  </si>
  <si>
    <t>ESET NOD32 Mail Security для Linux/BSD/Solaris newsale for 79 mailboxes</t>
  </si>
  <si>
    <t>ESET NOD32 Mail Security для Linux/BSD/Solaris newsale for 80 mailboxes</t>
  </si>
  <si>
    <t>ESET NOD32 Mail Security для Linux/BSD/Solaris newsale for 81 mailboxes</t>
  </si>
  <si>
    <t>ESET NOD32 Mail Security для Linux/BSD/Solaris newsale for 82 mailboxes</t>
  </si>
  <si>
    <t>ESET NOD32 Mail Security для Linux/BSD/Solaris newsale for 83 mailboxes</t>
  </si>
  <si>
    <t>ESET NOD32 Mail Security для Linux/BSD/Solaris newsale for 84 mailboxes</t>
  </si>
  <si>
    <t>ESET NOD32 Mail Security для Linux/BSD/Solaris newsale for 85 mailboxes</t>
  </si>
  <si>
    <t>ESET NOD32 Mail Security для Linux/BSD/Solaris newsale for 86 mailboxes</t>
  </si>
  <si>
    <t>ESET NOD32 Mail Security для Linux/BSD/Solaris newsale for 87 mailboxes</t>
  </si>
  <si>
    <t>ESET NOD32 Mail Security для Linux/BSD/Solaris newsale for 88 mailboxes</t>
  </si>
  <si>
    <t>ESET NOD32 Mail Security для Linux/BSD/Solaris newsale for 89 mailboxes</t>
  </si>
  <si>
    <t>ESET NOD32 Mail Security для Linux/BSD/Solaris newsale for 90 mailboxes</t>
  </si>
  <si>
    <t>ESET NOD32 Mail Security для Linux/BSD/Solaris newsale for 91 mailboxes</t>
  </si>
  <si>
    <t>ESET NOD32 Mail Security для Linux/BSD/Solaris newsale for 92 mailboxes</t>
  </si>
  <si>
    <t>ESET NOD32 Mail Security для Linux/BSD/Solaris newsale for 93 mailboxes</t>
  </si>
  <si>
    <t>ESET NOD32 Mail Security для Linux/BSD/Solaris newsale for 94 mailboxes</t>
  </si>
  <si>
    <t>ESET NOD32 Mail Security для Linux/BSD/Solaris newsale for 95 mailboxes</t>
  </si>
  <si>
    <t>ESET NOD32 Mail Security для Linux/BSD/Solaris newsale for 96 mailboxes</t>
  </si>
  <si>
    <t>ESET NOD32 Mail Security для Linux/BSD/Solaris newsale for 97 mailboxes</t>
  </si>
  <si>
    <t>ESET NOD32 Mail Security для Linux/BSD/Solaris newsale for 98 mailboxes</t>
  </si>
  <si>
    <t>ESET NOD32 Mail Security для Linux/BSD/Solaris newsale for 99 mailboxes</t>
  </si>
  <si>
    <t>ESET NOD32 Mail Security для Linux/BSD/Solaris newsale for 100 mailboxes</t>
  </si>
  <si>
    <t>ESET NOD32 Mail Security для Linux/BSD/Solaris newsale for 101 mailboxes</t>
  </si>
  <si>
    <t>ESET NOD32 Mail Security для Linux/BSD/Solaris newsale for 102 mailboxes</t>
  </si>
  <si>
    <t>ESET NOD32 Mail Security для Linux/BSD/Solaris newsale for 103 mailboxes</t>
  </si>
  <si>
    <t>ESET NOD32 Mail Security для Linux/BSD/Solaris newsale for 104 mailboxes</t>
  </si>
  <si>
    <t>ESET NOD32 Mail Security для Linux/BSD/Solaris newsale for 105 mailboxes</t>
  </si>
  <si>
    <t>ESET NOD32 Mail Security для Linux/BSD/Solaris newsale for 106 mailboxes</t>
  </si>
  <si>
    <t>ESET NOD32 Mail Security для Linux/BSD/Solaris newsale for 107 mailboxes</t>
  </si>
  <si>
    <t>ESET NOD32 Mail Security для Linux/BSD/Solaris newsale for 108 mailboxes</t>
  </si>
  <si>
    <t>ESET NOD32 Mail Security для Linux/BSD/Solaris newsale for 109 mailboxes</t>
  </si>
  <si>
    <t>ESET NOD32 Mail Security для Linux/BSD/Solaris newsale for 110 mailboxes</t>
  </si>
  <si>
    <t>ESET NOD32 Mail Security для Linux/BSD/Solaris newsale for 111 mailboxes</t>
  </si>
  <si>
    <t>ESET NOD32 Mail Security для Linux/BSD/Solaris newsale for 112 mailboxes</t>
  </si>
  <si>
    <t>ESET NOD32 Mail Security для Linux/BSD/Solaris newsale for 113 mailboxes</t>
  </si>
  <si>
    <t>ESET NOD32 Mail Security для Linux/BSD/Solaris newsale for 114 mailboxes</t>
  </si>
  <si>
    <t>ESET NOD32 Mail Security для Linux/BSD/Solaris newsale for 115 mailboxes</t>
  </si>
  <si>
    <t>ESET NOD32 Mail Security для Linux/BSD/Solaris newsale for 116 mailboxes</t>
  </si>
  <si>
    <t>ESET NOD32 Mail Security для Linux/BSD/Solaris newsale for 117 mailboxes</t>
  </si>
  <si>
    <t>ESET NOD32 Mail Security для Linux/BSD/Solaris newsale for 118 mailboxes</t>
  </si>
  <si>
    <t>ESET NOD32 Mail Security для Linux/BSD/Solaris newsale for 119 mailboxes</t>
  </si>
  <si>
    <t>ESET NOD32 Mail Security для Linux/BSD/Solaris newsale for 120 mailboxes</t>
  </si>
  <si>
    <t>ESET NOD32 Mail Security для Linux/BSD/Solaris newsale for 121 mailboxes</t>
  </si>
  <si>
    <t>ESET NOD32 Mail Security для Linux/BSD/Solaris newsale for 122 mailboxes</t>
  </si>
  <si>
    <t>ESET NOD32 Mail Security для Linux/BSD/Solaris newsale for 123 mailboxes</t>
  </si>
  <si>
    <t>ESET NOD32 Mail Security для Linux/BSD/Solaris newsale for 124 mailboxes</t>
  </si>
  <si>
    <t>ESET NOD32 Mail Security для Linux/BSD/Solaris newsale for 125 mailboxes</t>
  </si>
  <si>
    <t>ESET NOD32 Mail Security для Linux/BSD/Solaris newsale for 126 mailboxes</t>
  </si>
  <si>
    <t>ESET NOD32 Mail Security для Linux/BSD/Solaris newsale for 127 mailboxes</t>
  </si>
  <si>
    <t>ESET NOD32 Mail Security для Linux/BSD/Solaris newsale for 128 mailboxes</t>
  </si>
  <si>
    <t>ESET NOD32 Mail Security для Linux/BSD/Solaris newsale for 129 mailboxes</t>
  </si>
  <si>
    <t>ESET NOD32 Mail Security для Linux/BSD/Solaris newsale for 130 mailboxes</t>
  </si>
  <si>
    <t>ESET NOD32 Mail Security для Linux/BSD/Solaris newsale for 131 mailboxes</t>
  </si>
  <si>
    <t>ESET NOD32 Mail Security для Linux/BSD/Solaris newsale for 132 mailboxes</t>
  </si>
  <si>
    <t>ESET NOD32 Mail Security для Linux/BSD/Solaris newsale for 133 mailboxes</t>
  </si>
  <si>
    <t>ESET NOD32 Mail Security для Linux/BSD/Solaris newsale for 134 mailboxes</t>
  </si>
  <si>
    <t>ESET NOD32 Mail Security для Linux/BSD/Solaris newsale for 135 mailboxes</t>
  </si>
  <si>
    <t>ESET NOD32 Mail Security для Linux/BSD/Solaris newsale for 136 mailboxes</t>
  </si>
  <si>
    <t>ESET NOD32 Mail Security для Linux/BSD/Solaris newsale for 137 mailboxes</t>
  </si>
  <si>
    <t>ESET NOD32 Mail Security для Linux/BSD/Solaris newsale for 138 mailboxes</t>
  </si>
  <si>
    <t>ESET NOD32 Mail Security для Linux/BSD/Solaris newsale for 139 mailboxes</t>
  </si>
  <si>
    <t>ESET NOD32 Mail Security для Linux/BSD/Solaris newsale for 140 mailboxes</t>
  </si>
  <si>
    <t>ESET NOD32 Mail Security для Linux/BSD/Solaris newsale for 141 mailboxes</t>
  </si>
  <si>
    <t>ESET NOD32 Mail Security для Linux/BSD/Solaris newsale for 142 mailboxes</t>
  </si>
  <si>
    <t>ESET NOD32 Mail Security для Linux/BSD/Solaris newsale for 143 mailboxes</t>
  </si>
  <si>
    <t>ESET NOD32 Mail Security для Linux/BSD/Solaris newsale for 144 mailboxes</t>
  </si>
  <si>
    <t>ESET NOD32 Mail Security для Linux/BSD/Solaris newsale for 145 mailboxes</t>
  </si>
  <si>
    <t>ESET NOD32 Mail Security для Linux/BSD/Solaris newsale for 146 mailboxes</t>
  </si>
  <si>
    <t>ESET NOD32 Mail Security для Linux/BSD/Solaris newsale for 147 mailboxes</t>
  </si>
  <si>
    <t>ESET NOD32 Mail Security для Linux/BSD/Solaris newsale for 148 mailboxes</t>
  </si>
  <si>
    <t>ESET NOD32 Mail Security для Linux/BSD/Solaris newsale for 149 mailboxes</t>
  </si>
  <si>
    <t>ESET NOD32 Mail Security для Linux/BSD/Solaris newsale for 150 mailboxes</t>
  </si>
  <si>
    <t>ESET NOD32 Mail Security для Linux/BSD/Solaris newsale for 151 mailboxes</t>
  </si>
  <si>
    <t>ESET NOD32 Mail Security для Linux/BSD/Solaris newsale for 152 mailboxes</t>
  </si>
  <si>
    <t>ESET NOD32 Mail Security для Linux/BSD/Solaris newsale for 153 mailboxes</t>
  </si>
  <si>
    <t>ESET NOD32 Mail Security для Linux/BSD/Solaris newsale for 154 mailboxes</t>
  </si>
  <si>
    <t>ESET NOD32 Mail Security для Linux/BSD/Solaris newsale for 155 mailboxes</t>
  </si>
  <si>
    <t>ESET NOD32 Mail Security для Linux/BSD/Solaris newsale for 156 mailboxes</t>
  </si>
  <si>
    <t>ESET NOD32 Mail Security для Linux/BSD/Solaris newsale for 157 mailboxes</t>
  </si>
  <si>
    <t>ESET NOD32 Mail Security для Linux/BSD/Solaris newsale for 158 mailboxes</t>
  </si>
  <si>
    <t>ESET NOD32 Mail Security для Linux/BSD/Solaris newsale for 159 mailboxes</t>
  </si>
  <si>
    <t>ESET NOD32 Mail Security для Linux/BSD/Solaris newsale for 160 mailboxes</t>
  </si>
  <si>
    <t>ESET NOD32 Mail Security для Linux/BSD/Solaris newsale for 161 mailboxes</t>
  </si>
  <si>
    <t>ESET NOD32 Mail Security для Linux/BSD/Solaris newsale for 162 mailboxes</t>
  </si>
  <si>
    <t>ESET NOD32 Mail Security для Linux/BSD/Solaris newsale for 163 mailboxes</t>
  </si>
  <si>
    <t>ESET NOD32 Mail Security для Linux/BSD/Solaris newsale for 164 mailboxes</t>
  </si>
  <si>
    <t>ESET NOD32 Mail Security для Linux/BSD/Solaris newsale for 165 mailboxes</t>
  </si>
  <si>
    <t>ESET NOD32 Mail Security для Linux/BSD/Solaris newsale for 166 mailboxes</t>
  </si>
  <si>
    <t>ESET NOD32 Mail Security для Linux/BSD/Solaris newsale for 167 mailboxes</t>
  </si>
  <si>
    <t>ESET NOD32 Mail Security для Linux/BSD/Solaris newsale for 168 mailboxes</t>
  </si>
  <si>
    <t>ESET NOD32 Mail Security для Linux/BSD/Solaris newsale for 169 mailboxes</t>
  </si>
  <si>
    <t>ESET NOD32 Mail Security для Linux/BSD/Solaris newsale for 170 mailboxes</t>
  </si>
  <si>
    <t>ESET NOD32 Mail Security для Linux/BSD/Solaris newsale for 171 mailboxes</t>
  </si>
  <si>
    <t>ESET NOD32 Mail Security для Linux/BSD/Solaris newsale for 172 mailboxes</t>
  </si>
  <si>
    <t>ESET NOD32 Mail Security для Linux/BSD/Solaris newsale for 173 mailboxes</t>
  </si>
  <si>
    <t>ESET NOD32 Mail Security для Linux/BSD/Solaris newsale for 174 mailboxes</t>
  </si>
  <si>
    <t>ESET NOD32 Mail Security для Linux/BSD/Solaris newsale for 175 mailboxes</t>
  </si>
  <si>
    <t>ESET NOD32 Mail Security для Linux/BSD/Solaris newsale for 176 mailboxes</t>
  </si>
  <si>
    <t>ESET NOD32 Mail Security для Linux/BSD/Solaris newsale for 177 mailboxes</t>
  </si>
  <si>
    <t>ESET NOD32 Mail Security для Linux/BSD/Solaris newsale for 178 mailboxes</t>
  </si>
  <si>
    <t>ESET NOD32 Mail Security для Linux/BSD/Solaris newsale for 179 mailboxes</t>
  </si>
  <si>
    <t>ESET NOD32 Mail Security для Linux/BSD/Solaris newsale for 180 mailboxes</t>
  </si>
  <si>
    <t>ESET NOD32 Mail Security для Linux/BSD/Solaris newsale for 181 mailboxes</t>
  </si>
  <si>
    <t>ESET NOD32 Mail Security для Linux/BSD/Solaris newsale for 182 mailboxes</t>
  </si>
  <si>
    <t>ESET NOD32 Mail Security для Linux/BSD/Solaris newsale for 183 mailboxes</t>
  </si>
  <si>
    <t>ESET NOD32 Mail Security для Linux/BSD/Solaris newsale for 184 mailboxes</t>
  </si>
  <si>
    <t>ESET NOD32 Mail Security для Linux/BSD/Solaris newsale for 185 mailboxes</t>
  </si>
  <si>
    <t>ESET NOD32 Mail Security для Linux/BSD/Solaris newsale for 186 mailboxes</t>
  </si>
  <si>
    <t>ESET NOD32 Mail Security для Linux/BSD/Solaris newsale for 187 mailboxes</t>
  </si>
  <si>
    <t>ESET NOD32 Mail Security для Linux/BSD/Solaris newsale for 188 mailboxes</t>
  </si>
  <si>
    <t>ESET NOD32 Mail Security для Linux/BSD/Solaris newsale for 189 mailboxes</t>
  </si>
  <si>
    <t>ESET NOD32 Mail Security для Linux/BSD/Solaris newsale for 190 mailboxes</t>
  </si>
  <si>
    <t>ESET NOD32 Mail Security для Linux/BSD/Solaris newsale for 191 mailboxes</t>
  </si>
  <si>
    <t>ESET NOD32 Mail Security для Linux/BSD/Solaris newsale for 192 mailboxes</t>
  </si>
  <si>
    <t>ESET NOD32 Mail Security для Linux/BSD/Solaris newsale for 193 mailboxes</t>
  </si>
  <si>
    <t>ESET NOD32 Mail Security для Linux/BSD/Solaris newsale for 194 mailboxes</t>
  </si>
  <si>
    <t>ESET NOD32 Mail Security для Linux/BSD/Solaris newsale for 195 mailboxes</t>
  </si>
  <si>
    <t>ESET NOD32 Mail Security для Linux/BSD/Solaris newsale for 196 mailboxes</t>
  </si>
  <si>
    <t>ESET NOD32 Mail Security для Linux/BSD/Solaris newsale for 197 mailboxes</t>
  </si>
  <si>
    <t>ESET NOD32 Mail Security для Linux/BSD/Solaris newsale for 198 mailboxes</t>
  </si>
  <si>
    <t>ESET NOD32 Mail Security для Linux/BSD/Solaris newsale for 199 mailboxes</t>
  </si>
  <si>
    <t>ESET NOD32 Mail Security для Linux/BSD/Solaris newsale for 200 mailboxes</t>
  </si>
  <si>
    <t>ESET NOD32 Mail Security для Linux/BSD/Solaris newsale for 210 mailboxes</t>
  </si>
  <si>
    <t>ESET NOD32 Mail Security для Linux/BSD/Solaris newsale for 220 mailboxes</t>
  </si>
  <si>
    <t>ESET NOD32 Mail Security для Linux/BSD/Solaris newsale for 230 mailboxes</t>
  </si>
  <si>
    <t>ESET NOD32 Mail Security для Linux/BSD/Solaris newsale for 240 mailboxes</t>
  </si>
  <si>
    <t>ESET NOD32 Mail Security для Linux/BSD/Solaris newsale for 250 mailboxes</t>
  </si>
  <si>
    <t>ESET NOD32 Mail Security для Linux/BSD/Solaris newsale for 260 mailboxes</t>
  </si>
  <si>
    <t>ESET NOD32 Mail Security для Linux/BSD/Solaris newsale for 270 mailboxes</t>
  </si>
  <si>
    <t>ESET NOD32 Mail Security для Linux/BSD/Solaris newsale for 280 mailboxes</t>
  </si>
  <si>
    <t>ESET NOD32 Mail Security для Linux/BSD/Solaris newsale for 290 mailboxes</t>
  </si>
  <si>
    <t>ESET NOD32 Mail Security для Linux/BSD/Solaris newsale for 300 mailboxes</t>
  </si>
  <si>
    <t>ESET NOD32 Mail Security для Linux/BSD/Solaris newsale for 310 mailboxes</t>
  </si>
  <si>
    <t>ESET NOD32 Mail Security для Linux/BSD/Solaris newsale for 320 mailboxes</t>
  </si>
  <si>
    <t>ESET NOD32 Mail Security для Linux/BSD/Solaris newsale for 330 mailboxes</t>
  </si>
  <si>
    <t>ESET NOD32 Mail Security для Linux/BSD/Solaris newsale for 340 mailboxes</t>
  </si>
  <si>
    <t>ESET NOD32 Mail Security для Linux/BSD/Solaris newsale for 350 mailboxes</t>
  </si>
  <si>
    <t>ESET NOD32 Mail Security для Linux/BSD/Solaris newsale for 360 mailboxes</t>
  </si>
  <si>
    <t>ESET NOD32 Mail Security для Linux/BSD/Solaris newsale for 370 mailboxes</t>
  </si>
  <si>
    <t>ESET NOD32 Mail Security для Linux/BSD/Solaris newsale for 380 mailboxes</t>
  </si>
  <si>
    <t>ESET NOD32 Mail Security для Linux/BSD/Solaris newsale for 390 mailboxes</t>
  </si>
  <si>
    <t>ESET NOD32 Mail Security для Linux/BSD/Solaris newsale for 400 mailboxes</t>
  </si>
  <si>
    <t>ESET NOD32 Mail Security для Linux/BSD/Solaris newsale for 410 mailboxes</t>
  </si>
  <si>
    <t>ESET NOD32 Mail Security для Linux/BSD/Solaris newsale for 420 mailboxes</t>
  </si>
  <si>
    <t>ESET NOD32 Mail Security для Linux/BSD/Solaris newsale for 430 mailboxes</t>
  </si>
  <si>
    <t>ESET NOD32 Mail Security для Linux/BSD/Solaris newsale for 440 mailboxes</t>
  </si>
  <si>
    <t>ESET NOD32 Mail Security для Linux/BSD/Solaris newsale for 450 mailboxes</t>
  </si>
  <si>
    <t>ESET NOD32 Mail Security для Linux/BSD/Solaris newsale for 460 mailboxes</t>
  </si>
  <si>
    <t>ESET NOD32 Mail Security для Linux/BSD/Solaris newsale for 470 mailboxes</t>
  </si>
  <si>
    <t>ESET NOD32 Mail Security для Linux/BSD/Solaris newsale for 480 mailboxes</t>
  </si>
  <si>
    <t>ESET NOD32 Mail Security для Linux/BSD/Solaris newsale for 490 mailboxes</t>
  </si>
  <si>
    <t>ESET NOD32 Mail Security для Linux/BSD/Solaris newsale for 500 mailboxes</t>
  </si>
  <si>
    <t>ESET NOD32 Mail Security для Linux/BSD/Solaris newsale for 525 mailboxes</t>
  </si>
  <si>
    <t>ESET NOD32 Mail Security для Linux/BSD/Solaris newsale for 550 mailboxes</t>
  </si>
  <si>
    <t>ESET NOD32 Mail Security для Linux/BSD/Solaris newsale for 575 mailboxes</t>
  </si>
  <si>
    <t>ESET NOD32 Mail Security для Linux/BSD/Solaris newsale for 600 mailboxes</t>
  </si>
  <si>
    <t>ESET NOD32 Mail Security для Linux/BSD/Solaris newsale for 625 mailboxes</t>
  </si>
  <si>
    <t>ESET NOD32 Mail Security для Linux/BSD/Solaris newsale for 650 mailboxes</t>
  </si>
  <si>
    <t>ESET NOD32 Mail Security для Linux/BSD/Solaris newsale for 675 mailboxes</t>
  </si>
  <si>
    <t>ESET NOD32 Mail Security для Linux/BSD/Solaris newsale for 700 mailboxes</t>
  </si>
  <si>
    <t>ESET NOD32 Mail Security для Linux/BSD/Solaris newsale for 725 mailboxes</t>
  </si>
  <si>
    <t>ESET NOD32 Mail Security для Linux/BSD/Solaris newsale for 750 mailboxes</t>
  </si>
  <si>
    <t>ESET NOD32 Mail Security для Linux/BSD/Solaris newsale for 775 mailboxes</t>
  </si>
  <si>
    <t>ESET NOD32 Mail Security для Linux/BSD/Solaris newsale for 800 mailboxes</t>
  </si>
  <si>
    <t>ESET NOD32 Mail Security для Linux/BSD/Solaris newsale for 825 mailboxes</t>
  </si>
  <si>
    <t>ESET NOD32 Mail Security для Linux/BSD/Solaris newsale for 850 mailboxes</t>
  </si>
  <si>
    <t>ESET NOD32 Mail Security для Linux/BSD/Solaris newsale for 875 mailboxes</t>
  </si>
  <si>
    <t>ESET NOD32 Mail Security для Linux/BSD/Solaris newsale for 900 mailboxes</t>
  </si>
  <si>
    <t>ESET NOD32 Mail Security для Linux/BSD/Solaris newsale for 925 mailboxes</t>
  </si>
  <si>
    <t>ESET NOD32 Mail Security для Linux/BSD/Solaris newsale for 950 mailboxes</t>
  </si>
  <si>
    <t>ESET NOD32 Mail Security для Linux/BSD/Solaris newsale for 975 mailboxes</t>
  </si>
  <si>
    <t>ESET NOD32 Mail Security для Linux/BSD/Solaris newsale for 1000 mailboxes</t>
  </si>
  <si>
    <r>
      <rPr>
        <b/>
        <sz val="12"/>
        <color theme="0" tint="-4.9989318521683403E-2"/>
        <rFont val="Arial"/>
        <family val="2"/>
        <charset val="204"/>
      </rPr>
      <t xml:space="preserve">ESET NOD32 Mail Security для IBM Lotus Domino для защиты почтовых серверов
</t>
    </r>
    <r>
      <rPr>
        <sz val="10"/>
        <color indexed="9"/>
        <rFont val="Arial"/>
        <family val="2"/>
        <charset val="204"/>
      </rPr>
      <t xml:space="preserve">Лицензия исчисляется количеством почтовых ящиков, обслуживаемых почтовым сервером.
Минимально возможная конфигурация должна включать 25 почтовых ящиков.
Стоимость лицензий указана без НДС.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</si>
  <si>
    <t>ESET NOD32 Antivirus Business Edition</t>
  </si>
  <si>
    <t>ESET NOD32 Mail Security для  Microsoft Exchange Server</t>
  </si>
  <si>
    <t>ESET NOD32  Mail Security для  Linux/BSD/Solaris</t>
  </si>
  <si>
    <t xml:space="preserve">ESET NOD32 Mail Security для IBM  Lotus Domino </t>
  </si>
  <si>
    <t>Количество (ПК/файловых серверов)</t>
  </si>
  <si>
    <t>ESET NOD32 Mail Security для IBM Lotus Domino  newsale for 25 mailboxes</t>
  </si>
  <si>
    <t>ESET NOD32 Mail Security для IBM Lotus Domino  newsale for 26 mailboxes</t>
  </si>
  <si>
    <t>ESET NOD32 Mail Security для IBM Lotus Domino  newsale for 27 mailboxes</t>
  </si>
  <si>
    <t>ESET NOD32 Mail Security для IBM Lotus Domino  newsale for 28 mailboxes</t>
  </si>
  <si>
    <t>ESET NOD32 Mail Security для IBM Lotus Domino  newsale for 29 mailboxes</t>
  </si>
  <si>
    <t>ESET NOD32 Mail Security для IBM Lotus Domino  newsale for 30 mailboxes</t>
  </si>
  <si>
    <t>ESET NOD32 Mail Security для IBM Lotus Domino  newsale for 31 mailboxes</t>
  </si>
  <si>
    <t>ESET NOD32 Mail Security для IBM Lotus Domino  newsale for 32 mailboxes</t>
  </si>
  <si>
    <t>ESET NOD32 Mail Security для IBM Lotus Domino  newsale for 33 mailboxes</t>
  </si>
  <si>
    <t>ESET NOD32 Mail Security для IBM Lotus Domino  newsale for 34 mailboxes</t>
  </si>
  <si>
    <t>ESET NOD32 Mail Security для IBM Lotus Domino  newsale for 35 mailboxes</t>
  </si>
  <si>
    <t>ESET NOD32 Mail Security для IBM Lotus Domino  newsale for 36 mailboxes</t>
  </si>
  <si>
    <t>ESET NOD32 Mail Security для IBM Lotus Domino  newsale for 37 mailboxes</t>
  </si>
  <si>
    <t>ESET NOD32 Mail Security для IBM Lotus Domino  newsale for 38 mailboxes</t>
  </si>
  <si>
    <t>ESET NOD32 Mail Security для IBM Lotus Domino  newsale for 39 mailboxes</t>
  </si>
  <si>
    <t>ESET NOD32 Mail Security для IBM Lotus Domino  newsale for 40 mailboxes</t>
  </si>
  <si>
    <t>ESET NOD32 Mail Security для IBM Lotus Domino  newsale for 41 mailboxes</t>
  </si>
  <si>
    <t>ESET NOD32 Mail Security для IBM Lotus Domino  newsale for 42 mailboxes</t>
  </si>
  <si>
    <t>ESET NOD32 Mail Security для IBM Lotus Domino  newsale for 43 mailboxes</t>
  </si>
  <si>
    <t>ESET NOD32 Mail Security для IBM Lotus Domino  newsale for 44 mailboxes</t>
  </si>
  <si>
    <t>ESET NOD32 Mail Security для IBM Lotus Domino  newsale for 45 mailboxes</t>
  </si>
  <si>
    <t>ESET NOD32 Mail Security для IBM Lotus Domino  newsale for 46 mailboxes</t>
  </si>
  <si>
    <t>ESET NOD32 Mail Security для IBM Lotus Domino  newsale for 47 mailboxes</t>
  </si>
  <si>
    <t>ESET NOD32 Mail Security для IBM Lotus Domino  newsale for 48 mailboxes</t>
  </si>
  <si>
    <t>ESET NOD32 Mail Security для IBM Lotus Domino  newsale for 49 mailboxes</t>
  </si>
  <si>
    <t>ESET NOD32 Mail Security для IBM Lotus Domino  newsale for 50 mailboxes</t>
  </si>
  <si>
    <t>ESET NOD32 Mail Security для IBM Lotus Domino  newsale for 51 mailboxes</t>
  </si>
  <si>
    <t>ESET NOD32 Mail Security для IBM Lotus Domino  newsale for 52 mailboxes</t>
  </si>
  <si>
    <t>ESET NOD32 Mail Security для IBM Lotus Domino  newsale for 53 mailboxes</t>
  </si>
  <si>
    <t>ESET NOD32 Mail Security для IBM Lotus Domino  newsale for 54 mailboxes</t>
  </si>
  <si>
    <t>ESET NOD32 Mail Security для IBM Lotus Domino  newsale for 55 mailboxes</t>
  </si>
  <si>
    <t>ESET NOD32 Mail Security для IBM Lotus Domino  newsale for 56 mailboxes</t>
  </si>
  <si>
    <t>ESET NOD32 Mail Security для IBM Lotus Domino  newsale for 57 mailboxes</t>
  </si>
  <si>
    <t>ESET NOD32 Mail Security для IBM Lotus Domino  newsale for 58 mailboxes</t>
  </si>
  <si>
    <t>ESET NOD32 Mail Security для IBM Lotus Domino  newsale for 59 mailboxes</t>
  </si>
  <si>
    <t>ESET NOD32 Mail Security для IBM Lotus Domino  newsale for 60 mailboxes</t>
  </si>
  <si>
    <t>ESET NOD32 Mail Security для IBM Lotus Domino  newsale for 61 mailboxes</t>
  </si>
  <si>
    <t>ESET NOD32 Mail Security для IBM Lotus Domino  newsale for 62 mailboxes</t>
  </si>
  <si>
    <t>ESET NOD32 Mail Security для IBM Lotus Domino  newsale for 63 mailboxes</t>
  </si>
  <si>
    <t>ESET NOD32 Mail Security для IBM Lotus Domino  newsale for 64 mailboxes</t>
  </si>
  <si>
    <t>ESET NOD32 Mail Security для IBM Lotus Domino  newsale for 65 mailboxes</t>
  </si>
  <si>
    <t>ESET NOD32 Mail Security для IBM Lotus Domino  newsale for 66 mailboxes</t>
  </si>
  <si>
    <t>ESET NOD32 Mail Security для IBM Lotus Domino  newsale for 67 mailboxes</t>
  </si>
  <si>
    <t>ESET NOD32 Mail Security для IBM Lotus Domino  newsale for 68 mailboxes</t>
  </si>
  <si>
    <t>ESET NOD32 Mail Security для IBM Lotus Domino  newsale for 69 mailboxes</t>
  </si>
  <si>
    <t>ESET NOD32 Mail Security для IBM Lotus Domino  newsale for 70 mailboxes</t>
  </si>
  <si>
    <t>ESET NOD32 Mail Security для IBM Lotus Domino  newsale for 71 mailboxes</t>
  </si>
  <si>
    <t>ESET NOD32 Mail Security для IBM Lotus Domino  newsale for 72 mailboxes</t>
  </si>
  <si>
    <t>ESET NOD32 Mail Security для IBM Lotus Domino  newsale for 73 mailboxes</t>
  </si>
  <si>
    <t>ESET NOD32 Mail Security для IBM Lotus Domino  newsale for 74 mailboxes</t>
  </si>
  <si>
    <t>ESET NOD32 Mail Security для IBM Lotus Domino  newsale for 75 mailboxes</t>
  </si>
  <si>
    <t>ESET NOD32 Mail Security для IBM Lotus Domino  newsale for 76 mailboxes</t>
  </si>
  <si>
    <t>ESET NOD32 Mail Security для IBM Lotus Domino  newsale for 77 mailboxes</t>
  </si>
  <si>
    <t>ESET NOD32 Mail Security для IBM Lotus Domino  newsale for 78 mailboxes</t>
  </si>
  <si>
    <t>ESET NOD32 Mail Security для IBM Lotus Domino  newsale for 79 mailboxes</t>
  </si>
  <si>
    <t>ESET NOD32 Mail Security для IBM Lotus Domino  newsale for 80 mailboxes</t>
  </si>
  <si>
    <t>ESET NOD32 Mail Security для IBM Lotus Domino  newsale for 81 mailboxes</t>
  </si>
  <si>
    <t>ESET NOD32 Mail Security для IBM Lotus Domino  newsale for 82 mailboxes</t>
  </si>
  <si>
    <t>ESET NOD32 Mail Security для IBM Lotus Domino  newsale for 83 mailboxes</t>
  </si>
  <si>
    <t>ESET NOD32 Mail Security для IBM Lotus Domino  newsale for 84 mailboxes</t>
  </si>
  <si>
    <t>ESET NOD32 Mail Security для IBM Lotus Domino  newsale for 85 mailboxes</t>
  </si>
  <si>
    <t>ESET NOD32 Mail Security для IBM Lotus Domino  newsale for 86 mailboxes</t>
  </si>
  <si>
    <t>ESET NOD32 Mail Security для IBM Lotus Domino  newsale for 87 mailboxes</t>
  </si>
  <si>
    <t>ESET NOD32 Mail Security для IBM Lotus Domino  newsale for 88 mailboxes</t>
  </si>
  <si>
    <t>ESET NOD32 Mail Security для IBM Lotus Domino  newsale for 89 mailboxes</t>
  </si>
  <si>
    <t>ESET NOD32 Mail Security для IBM Lotus Domino  newsale for 90 mailboxes</t>
  </si>
  <si>
    <t>ESET NOD32 Mail Security для IBM Lotus Domino  newsale for 91 mailboxes</t>
  </si>
  <si>
    <t>ESET NOD32 Mail Security для IBM Lotus Domino  newsale for 92 mailboxes</t>
  </si>
  <si>
    <t>ESET NOD32 Mail Security для IBM Lotus Domino  newsale for 93 mailboxes</t>
  </si>
  <si>
    <t>ESET NOD32 Mail Security для IBM Lotus Domino  newsale for 94 mailboxes</t>
  </si>
  <si>
    <t>ESET NOD32 Mail Security для IBM Lotus Domino  newsale for 95 mailboxes</t>
  </si>
  <si>
    <t>ESET NOD32 Mail Security для IBM Lotus Domino  newsale for 96 mailboxes</t>
  </si>
  <si>
    <t>ESET NOD32 Mail Security для IBM Lotus Domino  newsale for 97 mailboxes</t>
  </si>
  <si>
    <t>ESET NOD32 Mail Security для IBM Lotus Domino  newsale for 98 mailboxes</t>
  </si>
  <si>
    <t>ESET NOD32 Mail Security для IBM Lotus Domino  newsale for 99 mailboxes</t>
  </si>
  <si>
    <t>ESET NOD32 Mail Security для IBM Lotus Domino  newsale for 100 mailboxes</t>
  </si>
  <si>
    <t>ESET NOD32 Mail Security для IBM Lotus Domino  newsale for 101 mailboxes</t>
  </si>
  <si>
    <t>ESET NOD32 Mail Security для IBM Lotus Domino  newsale for 102 mailboxes</t>
  </si>
  <si>
    <t>ESET NOD32 Mail Security для IBM Lotus Domino  newsale for 103 mailboxes</t>
  </si>
  <si>
    <t>ESET NOD32 Mail Security для IBM Lotus Domino  newsale for 104 mailboxes</t>
  </si>
  <si>
    <t>ESET NOD32 Mail Security для IBM Lotus Domino  newsale for 105 mailboxes</t>
  </si>
  <si>
    <t>ESET NOD32 Mail Security для IBM Lotus Domino  newsale for 106 mailboxes</t>
  </si>
  <si>
    <t>ESET NOD32 Mail Security для IBM Lotus Domino  newsale for 107 mailboxes</t>
  </si>
  <si>
    <t>ESET NOD32 Mail Security для IBM Lotus Domino  newsale for 108 mailboxes</t>
  </si>
  <si>
    <t>ESET NOD32 Mail Security для IBM Lotus Domino  newsale for 109 mailboxes</t>
  </si>
  <si>
    <t>ESET NOD32 Mail Security для IBM Lotus Domino  newsale for 110 mailboxes</t>
  </si>
  <si>
    <t>ESET NOD32 Mail Security для IBM Lotus Domino  newsale for 111 mailboxes</t>
  </si>
  <si>
    <t>ESET NOD32 Mail Security для IBM Lotus Domino  newsale for 112 mailboxes</t>
  </si>
  <si>
    <t>ESET NOD32 Mail Security для IBM Lotus Domino  newsale for 113 mailboxes</t>
  </si>
  <si>
    <t>ESET NOD32 Mail Security для IBM Lotus Domino  newsale for 114 mailboxes</t>
  </si>
  <si>
    <t>ESET NOD32 Mail Security для IBM Lotus Domino  newsale for 115 mailboxes</t>
  </si>
  <si>
    <t>ESET NOD32 Mail Security для IBM Lotus Domino  newsale for 116 mailboxes</t>
  </si>
  <si>
    <t>ESET NOD32 Mail Security для IBM Lotus Domino  newsale for 117 mailboxes</t>
  </si>
  <si>
    <t>ESET NOD32 Mail Security для IBM Lotus Domino  newsale for 118 mailboxes</t>
  </si>
  <si>
    <t>ESET NOD32 Mail Security для IBM Lotus Domino  newsale for 119 mailboxes</t>
  </si>
  <si>
    <t>ESET NOD32 Mail Security для IBM Lotus Domino  newsale for 120 mailboxes</t>
  </si>
  <si>
    <t>ESET NOD32 Mail Security для IBM Lotus Domino  newsale for 121 mailboxes</t>
  </si>
  <si>
    <t>ESET NOD32 Mail Security для IBM Lotus Domino  newsale for 122 mailboxes</t>
  </si>
  <si>
    <t>ESET NOD32 Mail Security для IBM Lotus Domino  newsale for 123 mailboxes</t>
  </si>
  <si>
    <t>ESET NOD32 Mail Security для IBM Lotus Domino  newsale for 124 mailboxes</t>
  </si>
  <si>
    <t>ESET NOD32 Mail Security для IBM Lotus Domino  newsale for 125 mailboxes</t>
  </si>
  <si>
    <t>ESET NOD32 Mail Security для IBM Lotus Domino  newsale for 126 mailboxes</t>
  </si>
  <si>
    <t>ESET NOD32 Mail Security для IBM Lotus Domino  newsale for 127 mailboxes</t>
  </si>
  <si>
    <t>ESET NOD32 Mail Security для IBM Lotus Domino  newsale for 128 mailboxes</t>
  </si>
  <si>
    <t>ESET NOD32 Mail Security для IBM Lotus Domino  newsale for 129 mailboxes</t>
  </si>
  <si>
    <t>ESET NOD32 Mail Security для IBM Lotus Domino  newsale for 130 mailboxes</t>
  </si>
  <si>
    <t>ESET NOD32 Mail Security для IBM Lotus Domino  newsale for 131 mailboxes</t>
  </si>
  <si>
    <t>ESET NOD32 Mail Security для IBM Lotus Domino  newsale for 132 mailboxes</t>
  </si>
  <si>
    <t>ESET NOD32 Mail Security для IBM Lotus Domino  newsale for 133 mailboxes</t>
  </si>
  <si>
    <t>ESET NOD32 Mail Security для IBM Lotus Domino  newsale for 134 mailboxes</t>
  </si>
  <si>
    <t>ESET NOD32 Mail Security для IBM Lotus Domino  newsale for 135 mailboxes</t>
  </si>
  <si>
    <t>ESET NOD32 Mail Security для IBM Lotus Domino  newsale for 136 mailboxes</t>
  </si>
  <si>
    <t>ESET NOD32 Mail Security для IBM Lotus Domino  newsale for 137 mailboxes</t>
  </si>
  <si>
    <t>ESET NOD32 Mail Security для IBM Lotus Domino  newsale for 138 mailboxes</t>
  </si>
  <si>
    <t>ESET NOD32 Mail Security для IBM Lotus Domino  newsale for 139 mailboxes</t>
  </si>
  <si>
    <t>ESET NOD32 Mail Security для IBM Lotus Domino  newsale for 140 mailboxes</t>
  </si>
  <si>
    <t>ESET NOD32 Mail Security для IBM Lotus Domino  newsale for 141 mailboxes</t>
  </si>
  <si>
    <t>ESET NOD32 Mail Security для IBM Lotus Domino  newsale for 142 mailboxes</t>
  </si>
  <si>
    <t>ESET NOD32 Mail Security для IBM Lotus Domino  newsale for 143 mailboxes</t>
  </si>
  <si>
    <t>ESET NOD32 Mail Security для IBM Lotus Domino  newsale for 144 mailboxes</t>
  </si>
  <si>
    <t>ESET NOD32 Mail Security для IBM Lotus Domino  newsale for 145 mailboxes</t>
  </si>
  <si>
    <t>ESET NOD32 Mail Security для IBM Lotus Domino  newsale for 146 mailboxes</t>
  </si>
  <si>
    <t>ESET NOD32 Mail Security для IBM Lotus Domino  newsale for 147 mailboxes</t>
  </si>
  <si>
    <t>ESET NOD32 Mail Security для IBM Lotus Domino  newsale for 148 mailboxes</t>
  </si>
  <si>
    <t>ESET NOD32 Mail Security для IBM Lotus Domino  newsale for 149 mailboxes</t>
  </si>
  <si>
    <t>ESET NOD32 Mail Security для IBM Lotus Domino  newsale for 150 mailboxes</t>
  </si>
  <si>
    <t>ESET NOD32 Mail Security для IBM Lotus Domino  newsale for 151 mailboxes</t>
  </si>
  <si>
    <t>ESET NOD32 Mail Security для IBM Lotus Domino  newsale for 152 mailboxes</t>
  </si>
  <si>
    <t>ESET NOD32 Mail Security для IBM Lotus Domino  newsale for 153 mailboxes</t>
  </si>
  <si>
    <t>ESET NOD32 Mail Security для IBM Lotus Domino  newsale for 154 mailboxes</t>
  </si>
  <si>
    <t>ESET NOD32 Mail Security для IBM Lotus Domino  newsale for 155 mailboxes</t>
  </si>
  <si>
    <t>ESET NOD32 Mail Security для IBM Lotus Domino  newsale for 156 mailboxes</t>
  </si>
  <si>
    <t>ESET NOD32 Mail Security для IBM Lotus Domino  newsale for 157 mailboxes</t>
  </si>
  <si>
    <t>ESET NOD32 Mail Security для IBM Lotus Domino  newsale for 158 mailboxes</t>
  </si>
  <si>
    <t>ESET NOD32 Mail Security для IBM Lotus Domino  newsale for 159 mailboxes</t>
  </si>
  <si>
    <t>ESET NOD32 Mail Security для IBM Lotus Domino  newsale for 160 mailboxes</t>
  </si>
  <si>
    <t>ESET NOD32 Mail Security для IBM Lotus Domino  newsale for 161 mailboxes</t>
  </si>
  <si>
    <t>ESET NOD32 Mail Security для IBM Lotus Domino  newsale for 162 mailboxes</t>
  </si>
  <si>
    <t>ESET NOD32 Mail Security для IBM Lotus Domino  newsale for 163 mailboxes</t>
  </si>
  <si>
    <t>ESET NOD32 Mail Security для IBM Lotus Domino  newsale for 164 mailboxes</t>
  </si>
  <si>
    <t>ESET NOD32 Mail Security для IBM Lotus Domino  newsale for 165 mailboxes</t>
  </si>
  <si>
    <t>ESET NOD32 Mail Security для IBM Lotus Domino  newsale for 166 mailboxes</t>
  </si>
  <si>
    <t>ESET NOD32 Mail Security для IBM Lotus Domino  newsale for 167 mailboxes</t>
  </si>
  <si>
    <t>ESET NOD32 Mail Security для IBM Lotus Domino  newsale for 168 mailboxes</t>
  </si>
  <si>
    <t>ESET NOD32 Mail Security для IBM Lotus Domino  newsale for 169 mailboxes</t>
  </si>
  <si>
    <t>ESET NOD32 Mail Security для IBM Lotus Domino  newsale for 170 mailboxes</t>
  </si>
  <si>
    <t>ESET NOD32 Mail Security для IBM Lotus Domino  newsale for 171 mailboxes</t>
  </si>
  <si>
    <t>ESET NOD32 Mail Security для IBM Lotus Domino  newsale for 172 mailboxes</t>
  </si>
  <si>
    <t>ESET NOD32 Mail Security для IBM Lotus Domino  newsale for 173 mailboxes</t>
  </si>
  <si>
    <t>ESET NOD32 Mail Security для IBM Lotus Domino  newsale for 174 mailboxes</t>
  </si>
  <si>
    <t>ESET NOD32 Mail Security для IBM Lotus Domino  newsale for 175 mailboxes</t>
  </si>
  <si>
    <t>ESET NOD32 Mail Security для IBM Lotus Domino  newsale for 176 mailboxes</t>
  </si>
  <si>
    <t>ESET NOD32 Mail Security для IBM Lotus Domino  newsale for 177 mailboxes</t>
  </si>
  <si>
    <t>ESET NOD32 Mail Security для IBM Lotus Domino  newsale for 178 mailboxes</t>
  </si>
  <si>
    <t>ESET NOD32 Mail Security для IBM Lotus Domino  newsale for 179 mailboxes</t>
  </si>
  <si>
    <t>ESET NOD32 Mail Security для IBM Lotus Domino  newsale for 180 mailboxes</t>
  </si>
  <si>
    <t>ESET NOD32 Mail Security для IBM Lotus Domino  newsale for 181 mailboxes</t>
  </si>
  <si>
    <t>ESET NOD32 Mail Security для IBM Lotus Domino  newsale for 182 mailboxes</t>
  </si>
  <si>
    <t>ESET NOD32 Mail Security для IBM Lotus Domino  newsale for 183 mailboxes</t>
  </si>
  <si>
    <t>ESET NOD32 Mail Security для IBM Lotus Domino  newsale for 184 mailboxes</t>
  </si>
  <si>
    <t>ESET NOD32 Mail Security для IBM Lotus Domino  newsale for 185 mailboxes</t>
  </si>
  <si>
    <t>ESET NOD32 Mail Security для IBM Lotus Domino  newsale for 186 mailboxes</t>
  </si>
  <si>
    <t>ESET NOD32 Mail Security для IBM Lotus Domino  newsale for 187 mailboxes</t>
  </si>
  <si>
    <t>ESET NOD32 Mail Security для IBM Lotus Domino  newsale for 188 mailboxes</t>
  </si>
  <si>
    <t>ESET NOD32 Mail Security для IBM Lotus Domino  newsale for 189 mailboxes</t>
  </si>
  <si>
    <t>ESET NOD32 Mail Security для IBM Lotus Domino  newsale for 190 mailboxes</t>
  </si>
  <si>
    <t>ESET NOD32 Mail Security для IBM Lotus Domino  newsale for 191 mailboxes</t>
  </si>
  <si>
    <t>ESET NOD32 Mail Security для IBM Lotus Domino  newsale for 192 mailboxes</t>
  </si>
  <si>
    <t>ESET NOD32 Mail Security для IBM Lotus Domino  newsale for 193 mailboxes</t>
  </si>
  <si>
    <t>ESET NOD32 Mail Security для IBM Lotus Domino  newsale for 194 mailboxes</t>
  </si>
  <si>
    <t>ESET NOD32 Mail Security для IBM Lotus Domino  newsale for 195 mailboxes</t>
  </si>
  <si>
    <t>ESET NOD32 Mail Security для IBM Lotus Domino  newsale for 196 mailboxes</t>
  </si>
  <si>
    <t>ESET NOD32 Mail Security для IBM Lotus Domino  newsale for 197 mailboxes</t>
  </si>
  <si>
    <t>ESET NOD32 Mail Security для IBM Lotus Domino  newsale for 198 mailboxes</t>
  </si>
  <si>
    <t>ESET NOD32 Mail Security для IBM Lotus Domino  newsale for 199 mailboxes</t>
  </si>
  <si>
    <t>ESET NOD32 Mail Security для IBM Lotus Domino  newsale for 200 mailboxes</t>
  </si>
  <si>
    <t>ESET NOD32 Mail Security для IBM Lotus Domino  newsale for 210 mailboxes</t>
  </si>
  <si>
    <t>ESET NOD32 Mail Security для IBM Lotus Domino  newsale for 220 mailboxes</t>
  </si>
  <si>
    <t>ESET NOD32 Mail Security для IBM Lotus Domino  newsale for 230 mailboxes</t>
  </si>
  <si>
    <t>ESET NOD32 Mail Security для IBM Lotus Domino  newsale for 240 mailboxes</t>
  </si>
  <si>
    <t>ESET NOD32 Mail Security для IBM Lotus Domino  newsale for 250 mailboxes</t>
  </si>
  <si>
    <t>ESET NOD32 Mail Security для IBM Lotus Domino  newsale for 260 mailboxes</t>
  </si>
  <si>
    <t>ESET NOD32 Mail Security для IBM Lotus Domino  newsale for 270 mailboxes</t>
  </si>
  <si>
    <t>ESET NOD32 Mail Security для IBM Lotus Domino  newsale for 280 mailboxes</t>
  </si>
  <si>
    <t>ESET NOD32 Mail Security для IBM Lotus Domino  newsale for 290 mailboxes</t>
  </si>
  <si>
    <t>ESET NOD32 Mail Security для IBM Lotus Domino  newsale for 300 mailboxes</t>
  </si>
  <si>
    <t>ESET NOD32 Mail Security для IBM Lotus Domino  newsale for 310 mailboxes</t>
  </si>
  <si>
    <t>ESET NOD32 Mail Security для IBM Lotus Domino  newsale for 320 mailboxes</t>
  </si>
  <si>
    <t>ESET NOD32 Mail Security для IBM Lotus Domino  newsale for 330 mailboxes</t>
  </si>
  <si>
    <t>ESET NOD32 Mail Security для IBM Lotus Domino  newsale for 340 mailboxes</t>
  </si>
  <si>
    <t>ESET NOD32 Mail Security для IBM Lotus Domino  newsale for 350 mailboxes</t>
  </si>
  <si>
    <t>ESET NOD32 Mail Security для IBM Lotus Domino  newsale for 360 mailboxes</t>
  </si>
  <si>
    <t>ESET NOD32 Mail Security для IBM Lotus Domino  newsale for 370 mailboxes</t>
  </si>
  <si>
    <t>ESET NOD32 Mail Security для IBM Lotus Domino  newsale for 380 mailboxes</t>
  </si>
  <si>
    <t>ESET NOD32 Mail Security для IBM Lotus Domino  newsale for 390 mailboxes</t>
  </si>
  <si>
    <t>ESET NOD32 Mail Security для IBM Lotus Domino  newsale for 400 mailboxes</t>
  </si>
  <si>
    <t>ESET NOD32 Mail Security для IBM Lotus Domino  newsale for 410 mailboxes</t>
  </si>
  <si>
    <t>ESET NOD32 Mail Security для IBM Lotus Domino  newsale for 420 mailboxes</t>
  </si>
  <si>
    <t>ESET NOD32 Mail Security для IBM Lotus Domino  newsale for 430 mailboxes</t>
  </si>
  <si>
    <t>ESET NOD32 Mail Security для IBM Lotus Domino  newsale for 440 mailboxes</t>
  </si>
  <si>
    <t>ESET NOD32 Mail Security для IBM Lotus Domino  newsale for 450 mailboxes</t>
  </si>
  <si>
    <t>ESET NOD32 Mail Security для IBM Lotus Domino  newsale for 460 mailboxes</t>
  </si>
  <si>
    <t>ESET NOD32 Mail Security для IBM Lotus Domino  newsale for 470 mailboxes</t>
  </si>
  <si>
    <t>ESET NOD32 Mail Security для IBM Lotus Domino  newsale for 480 mailboxes</t>
  </si>
  <si>
    <t>ESET NOD32 Mail Security для IBM Lotus Domino  newsale for 490 mailboxes</t>
  </si>
  <si>
    <t>ESET NOD32 Mail Security для IBM Lotus Domino  newsale for 500 mailboxes</t>
  </si>
  <si>
    <t>ESET NOD32 Mail Security для IBM Lotus Domino  newsale for 525 mailboxes</t>
  </si>
  <si>
    <t>ESET NOD32 Mail Security для IBM Lotus Domino  newsale for 550 mailboxes</t>
  </si>
  <si>
    <t>ESET NOD32 Mail Security для IBM Lotus Domino  newsale for 575 mailboxes</t>
  </si>
  <si>
    <t>ESET NOD32 Mail Security для IBM Lotus Domino  newsale for 600 mailboxes</t>
  </si>
  <si>
    <t>ESET NOD32 Mail Security для IBM Lotus Domino  newsale for 625 mailboxes</t>
  </si>
  <si>
    <t>ESET NOD32 Mail Security для IBM Lotus Domino  newsale for 650 mailboxes</t>
  </si>
  <si>
    <t>ESET NOD32 Mail Security для IBM Lotus Domino  newsale for 675 mailboxes</t>
  </si>
  <si>
    <t>ESET NOD32 Mail Security для IBM Lotus Domino  newsale for 700 mailboxes</t>
  </si>
  <si>
    <t>ESET NOD32 Mail Security для IBM Lotus Domino  newsale for 725 mailboxes</t>
  </si>
  <si>
    <t>ESET NOD32 Mail Security для IBM Lotus Domino  newsale for 750 mailboxes</t>
  </si>
  <si>
    <t>ESET NOD32 Mail Security для IBM Lotus Domino  newsale for 775 mailboxes</t>
  </si>
  <si>
    <t>ESET NOD32 Mail Security для IBM Lotus Domino  newsale for 800 mailboxes</t>
  </si>
  <si>
    <t>ESET NOD32 Mail Security для IBM Lotus Domino  newsale for 825 mailboxes</t>
  </si>
  <si>
    <t>ESET NOD32 Mail Security для IBM Lotus Domino  newsale for 850 mailboxes</t>
  </si>
  <si>
    <t>ESET NOD32 Mail Security для IBM Lotus Domino  newsale for 875 mailboxes</t>
  </si>
  <si>
    <t>ESET NOD32 Mail Security для IBM Lotus Domino  newsale for 900 mailboxes</t>
  </si>
  <si>
    <t>ESET NOD32 Mail Security для IBM Lotus Domino  newsale for 925 mailboxes</t>
  </si>
  <si>
    <t>ESET NOD32 Mail Security для IBM Lotus Domino  newsale for 950 mailboxes</t>
  </si>
  <si>
    <t>ESET NOD32 Mail Security для IBM Lotus Domino  newsale for 975 mailboxes</t>
  </si>
  <si>
    <t>ESET NOD32 Mail Security для IBM Lotus Domino  newsale for 1000 mailboxes</t>
  </si>
  <si>
    <t>ESET NOD32 Прайс-лист 2013</t>
  </si>
  <si>
    <r>
      <rPr>
        <b/>
        <sz val="14"/>
        <color indexed="9"/>
        <rFont val="Arial"/>
        <family val="2"/>
        <charset val="204"/>
      </rPr>
      <t xml:space="preserve">ESET NOD32 Smart Security Business Edition      </t>
    </r>
    <r>
      <rPr>
        <b/>
        <sz val="10"/>
        <color indexed="9"/>
        <rFont val="Arial"/>
        <family val="2"/>
        <charset val="204"/>
      </rPr>
      <t xml:space="preserve">                    
антивирус/антишпион/ антиспам/DEVICE-контроль/ WEB-контроль/ HIPS/ файервол                                                                                                                                                                                   
Лицензия ESET NOD32 Smart Security Business Edition включает в себя право пользования решениями:
• ESET Endpoint Security
• ESET File Security для Microsoft Windows Server
• ESET File Security для Linux / BSD / Solaris
• ESET Endpoint Security for Android/ ESET Mobile Security Business Edition
• ESET Remote Administrator
</t>
    </r>
    <r>
      <rPr>
        <sz val="10"/>
        <color indexed="9"/>
        <rFont val="Arial"/>
        <family val="2"/>
        <charset val="204"/>
      </rPr>
      <t>Лицензия ESET NOD32 Smart Security Business Edition предназначена для защиты рабочих станций и файловых серверов под управлением операционных систем Windows, Linux и Mac OS X, а также мобильных устройств под управлением ОС Android, Symbian и Windows Mobile.Лицензия включает модуль Удаленного администрирования ESET Remote Administrator, с помощью которого можно организовать централизованное управление.</t>
    </r>
    <r>
      <rPr>
        <b/>
        <sz val="10"/>
        <color indexed="9"/>
        <rFont val="Arial"/>
        <family val="2"/>
        <charset val="204"/>
      </rPr>
      <t xml:space="preserve">
Количество лицензий ESET NOD32 Smart Security Business Edition рассчитывается по общему числу узлов.
Общее количество узлов = количество серверов + количество рабочих станций+количество мобильных устройств*
Минимальное количество лицензий для заказа – 5.
*</t>
    </r>
    <r>
      <rPr>
        <sz val="10"/>
        <color indexed="9"/>
        <rFont val="Arial"/>
        <family val="2"/>
        <charset val="204"/>
      </rPr>
      <t xml:space="preserve">При необходимости  антивирусной защиты мобильных устройств,  в форме заказа корпоративных лицензий ESET NOD32 Antivirus Business Edition или ESET NOD32 Smart Security в графе «Примечание» необходимо указать количество мобильных устройств для учета в заказе ESET Mobile Security Business Edition.
Стоимость лицензий на ESET NOD32 Smart Security Business Edition указана без НДС.   </t>
    </r>
    <r>
      <rPr>
        <b/>
        <sz val="10"/>
        <color indexed="9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indexed="9"/>
        <rFont val="Arial"/>
        <family val="2"/>
        <charset val="204"/>
      </rPr>
      <t xml:space="preserve">                                     
</t>
    </r>
  </si>
  <si>
    <t>Лицензия ESET NOD32 Smart Security Business Edition предназначена для защиты рабочих станций и файловых серверов под управлением операционных систем Windows, Linux и Mac OS X, а также мобильных устройств под управлением ОС Android, Symbian и Windows Mobile.Лицензия включает модуль Удаленного администрирования ESET Remote Administrator, с помощью которого можно организовать централизованное управление.</t>
  </si>
  <si>
    <t>Лицензии ESET NOD32 для интернет-шлюзов</t>
  </si>
  <si>
    <r>
      <t xml:space="preserve">Лицензия </t>
    </r>
    <r>
      <rPr>
        <b/>
        <sz val="12"/>
        <color indexed="9"/>
        <rFont val="Arial"/>
        <family val="2"/>
        <charset val="204"/>
      </rPr>
      <t>ESET NOD32 for Kerio Control</t>
    </r>
    <r>
      <rPr>
        <sz val="10"/>
        <color indexed="9"/>
        <rFont val="Arial"/>
        <family val="2"/>
        <charset val="204"/>
      </rPr>
      <t xml:space="preserve"> предназначена для защиты шлюзов организации.  
Лицензия продается на каждый указанный шлюз отдельно, считается по количеству обслуживаемых пользователей Kerio Control.
Поддержка Kerio Control 7.0 и выше, до версии 7.4.x
Минимально возможная конфигурация - на 10 пользователей. 
Стоимость лицензий указана без НДС.</t>
    </r>
  </si>
  <si>
    <r>
      <t xml:space="preserve">Лицензия </t>
    </r>
    <r>
      <rPr>
        <b/>
        <sz val="12"/>
        <color indexed="9"/>
        <rFont val="Arial"/>
        <family val="2"/>
        <charset val="204"/>
      </rPr>
      <t>ESET NOD32 для почтовых серверов Kerio Connect</t>
    </r>
    <r>
      <rPr>
        <sz val="10"/>
        <color indexed="9"/>
        <rFont val="Arial"/>
        <family val="2"/>
        <charset val="204"/>
      </rPr>
      <t xml:space="preserve">                                                                                                                        Лицензия исчисляется количеством почтовых ящиков, обслуживаемых почтовым сервером.
Минимально возможная конфигурация должна включать 20 почтовых ящиков. 
Поддержка Kerio Control 7.0 и выше, до версии 7.4.x
Стоимость лицензий указана без НДС.
</t>
    </r>
  </si>
  <si>
    <r>
      <t xml:space="preserve">Лицензия </t>
    </r>
    <r>
      <rPr>
        <b/>
        <sz val="12"/>
        <color indexed="9"/>
        <rFont val="Arial"/>
        <family val="2"/>
        <charset val="204"/>
      </rPr>
      <t xml:space="preserve">ESET NOD32 Gateway Security </t>
    </r>
    <r>
      <rPr>
        <sz val="10"/>
        <color indexed="9"/>
        <rFont val="Arial"/>
        <family val="2"/>
        <charset val="204"/>
      </rPr>
      <t>предназначена для защиты HTTP- и FTP-шлюзов организации.  
Лицензия продается на каждый указанный шлюз отдельно, считается по количеству  обслуживаемых пользователей Linux/BSD/Solaris.
Минимально возможная конфигурация - на 25 пользователей. 
Стоимость лицензий указана без НДС.</t>
    </r>
  </si>
  <si>
    <r>
      <rPr>
        <b/>
        <sz val="10"/>
        <color theme="8" tint="-0.499984740745262"/>
        <rFont val="Arial"/>
        <family val="2"/>
        <charset val="204"/>
      </rPr>
      <t>Правило округления</t>
    </r>
    <r>
      <rPr>
        <b/>
        <sz val="10"/>
        <color indexed="49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При расчете стоимости продуктов ESET при продлениях, миграциях и прочих случаях необходимо использовать «правило округления». Когда в сумме появляются копейки, необходимо следовать правилу математического округления до целого числа.</t>
    </r>
  </si>
  <si>
    <t>Скидки при продлении</t>
  </si>
  <si>
    <t>60% от стоимости годовой лицензии.</t>
  </si>
  <si>
    <t xml:space="preserve">Продление лицензий  ESET NOD32 на 1 год
</t>
  </si>
  <si>
    <t>Продление лицензий  ESET NOD32 на 2 года</t>
  </si>
  <si>
    <t>110% от стоимости годовой лицензии</t>
  </si>
  <si>
    <t>СКИДКА 50%</t>
  </si>
  <si>
    <t xml:space="preserve"> СКИДКА 40%</t>
  </si>
  <si>
    <t>СКИДКА 30%</t>
  </si>
  <si>
    <r>
      <t xml:space="preserve">Для </t>
    </r>
    <r>
      <rPr>
        <b/>
        <sz val="10"/>
        <rFont val="Arial"/>
        <family val="2"/>
        <charset val="204"/>
      </rPr>
      <t>учебных заведений</t>
    </r>
    <r>
      <rPr>
        <sz val="10"/>
        <rFont val="Arial"/>
        <family val="2"/>
        <charset val="204"/>
      </rPr>
      <t xml:space="preserve"> предоставляется единая  на все решения ESET NOD32, как при покупке, так и при продлении лицензий.</t>
    </r>
  </si>
  <si>
    <r>
      <rPr>
        <b/>
        <sz val="10"/>
        <rFont val="Arial"/>
        <family val="2"/>
        <charset val="204"/>
      </rPr>
      <t>Миграция</t>
    </r>
    <r>
      <rPr>
        <sz val="10"/>
        <rFont val="Arial"/>
        <family val="2"/>
        <charset val="204"/>
      </rPr>
      <t xml:space="preserve"> (скидка при переходе с другого антивируса на ESET NOD32) - Предложение актуально при миграции с аналогичных продуктов, которые официально продаются на территории РФ и стран СНГ, за исключением Украины.</t>
    </r>
  </si>
  <si>
    <t xml:space="preserve">БОЛЕЕ ПОДРОБНАЯ ИНФОРМАЦИЯ О СКИДКАХ И СПЕЦПРЕДЛОЖЕНИЯХ ESET НА ОФИЦИАЛЬНОМ САЙТЕ </t>
  </si>
  <si>
    <t>При единовременной покупке лицензий ESET NOD32 Antivirus Business Edition/ESET NOD32 Smart Security Business Edition совместно с лицензиями ESET для защиты почтовых серверов, предоставляется скидка на решения ESET NOD32 Mail Security для Microsoft Exchange, ESET NOD32 Mail Security  для Lotus Domino и ESET NOD32 Mail Security для Linux/BSD/Solaris. Скидка сохраняется при продлении лицензии</t>
  </si>
  <si>
    <t xml:space="preserve">Скидка 40%  при покупке решений по схеме 1:5 
(1 узел к 5 почтовым ящикам). </t>
  </si>
  <si>
    <t xml:space="preserve">DMS – ESET NOD32  Mail Security для Lotus Domino </t>
  </si>
  <si>
    <t>KCL –  ESET NOD32 для  Kerio Control</t>
  </si>
  <si>
    <r>
      <t xml:space="preserve">LGP </t>
    </r>
    <r>
      <rPr>
        <sz val="10"/>
        <rFont val="Calibri"/>
        <family val="2"/>
        <charset val="204"/>
      </rPr>
      <t xml:space="preserve">–   </t>
    </r>
    <r>
      <rPr>
        <sz val="10"/>
        <color indexed="8"/>
        <rFont val="Arial Cyr"/>
      </rPr>
      <t xml:space="preserve">ESET NOD32  Gateway Security for Linux/BSD/Solaris </t>
    </r>
  </si>
  <si>
    <t xml:space="preserve">                             Конфиденциально, запрещено размещать на сайте или предоставлять клиенту</t>
  </si>
  <si>
    <t xml:space="preserve">           ESET NOD32 Прайс-лист 2013</t>
  </si>
  <si>
    <t>Лицензия ESET NOD32 Business Edition  предназначена для защиты рабочих станций и файловых серверов под управлением
операционных систем Windows, Linux и Mac OS X, а также мобильных устройств под управлением ОС Symbian и Windows Mobile.Лицензия включает модуль Удаленного администрирования ESET Remote Administrator, с помощью которого можно организовать централизованное управление.</t>
  </si>
  <si>
    <r>
      <rPr>
        <b/>
        <sz val="14"/>
        <color indexed="9"/>
        <rFont val="Arial"/>
        <family val="2"/>
        <charset val="204"/>
      </rPr>
      <t xml:space="preserve">ESET NOD32 Antivirus Business Edition </t>
    </r>
    <r>
      <rPr>
        <b/>
        <sz val="12"/>
        <color indexed="9"/>
        <rFont val="Arial"/>
        <family val="2"/>
        <charset val="204"/>
      </rPr>
      <t xml:space="preserve"> </t>
    </r>
    <r>
      <rPr>
        <b/>
        <sz val="10"/>
        <color indexed="9"/>
        <rFont val="Arial"/>
        <family val="2"/>
        <charset val="204"/>
      </rPr>
      <t xml:space="preserve">                          </t>
    </r>
    <r>
      <rPr>
        <sz val="10"/>
        <color indexed="9"/>
        <rFont val="Arial"/>
        <family val="2"/>
        <charset val="204"/>
      </rPr>
      <t xml:space="preserve">
</t>
    </r>
    <r>
      <rPr>
        <b/>
        <sz val="10"/>
        <color indexed="9"/>
        <rFont val="Arial"/>
        <family val="2"/>
        <charset val="204"/>
      </rPr>
      <t xml:space="preserve">антивирус/антишпион/DEVICE-контроль/ HIPS      </t>
    </r>
    <r>
      <rPr>
        <sz val="10"/>
        <color indexed="9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
</t>
    </r>
    <r>
      <rPr>
        <b/>
        <sz val="10"/>
        <color indexed="9"/>
        <rFont val="Arial"/>
        <family val="2"/>
        <charset val="204"/>
      </rPr>
      <t>Лицензия ESET NOD32 Antivirus  Business Edition включает в себя право пользования решениями:
• ESET Endpoint Antivirus
• ESET File Security для Microsoft Windows Server
• ESET File Security для  Linux / BSD / Solaris
• ESET Endpoint Security для Android/ ESET Mobile Security Business Edition
• ESET Remote Administrator</t>
    </r>
    <r>
      <rPr>
        <sz val="10"/>
        <color indexed="9"/>
        <rFont val="Arial"/>
        <family val="2"/>
        <charset val="204"/>
      </rPr>
      <t xml:space="preserve">
Лицензия ESET NOD32 Business Edition  предназначена для защиты рабочих станций и файловых серверов под управлением
операционных систем Windows, Linux и Mac OS X, а также мобильных устройств под управлением ОС Symbian и Windows Mobile.Лицензия включает модуль Удаленного администрирования ESET Remote Administrator, с помощью которого можно организовать централизованное управление.
</t>
    </r>
    <r>
      <rPr>
        <b/>
        <sz val="10"/>
        <color indexed="9"/>
        <rFont val="Arial"/>
        <family val="2"/>
        <charset val="204"/>
      </rPr>
      <t>Количество лицензий ESET NOD32 Antivirus Business Edition рассчитывается по общему числу узлов.
Общее количество узлов = количество серверов + количество рабочих станций+количество мобильных устройств*</t>
    </r>
    <r>
      <rPr>
        <sz val="10"/>
        <color indexed="9"/>
        <rFont val="Arial"/>
        <family val="2"/>
        <charset val="204"/>
      </rPr>
      <t xml:space="preserve">
</t>
    </r>
    <r>
      <rPr>
        <b/>
        <sz val="10"/>
        <color indexed="9"/>
        <rFont val="Arial"/>
        <family val="2"/>
        <charset val="204"/>
      </rPr>
      <t>Минимальное количество лицензий для заказа – 5.</t>
    </r>
    <r>
      <rPr>
        <sz val="10"/>
        <color indexed="9"/>
        <rFont val="Arial"/>
        <family val="2"/>
        <charset val="204"/>
      </rPr>
      <t xml:space="preserve">
*При необходимости  антивирусной защиты мобильных устройств,  в форме заказа корпоративных лицензий ESET NOD32 Antivirus Business Edition или ESET NOD32 Smart Security в графе «Примечание» необходимо указать количество мобильных устройств для учета в заказе ESET Mobile Security Business Edition.
Стоимость лицензий на ESET NOD32 Antivirus Business Edition указана без НДС.                                                                                                                                                                                                             Стоимость коробочных версий ESET NOD32 SMALL Business Pack на 5 и на 10 пользователей указана c НДС.                                               
</t>
    </r>
  </si>
  <si>
    <r>
      <rPr>
        <b/>
        <sz val="12"/>
        <color indexed="9"/>
        <rFont val="Arial"/>
        <family val="2"/>
        <charset val="204"/>
      </rPr>
      <t xml:space="preserve">ESET NOD32 Антивирус, ESET NOD32 Smart Security, ESET NOD32 Mobile Security, ESET NOD32 TITAN       </t>
    </r>
    <r>
      <rPr>
        <sz val="10"/>
        <color indexed="9"/>
        <rFont val="Arial"/>
        <family val="2"/>
        <charset val="204"/>
      </rPr>
      <t xml:space="preserve">                                                                               
 Лицензия предназначена для домашнего использования.                                                                                                                                                 
</t>
    </r>
    <r>
      <rPr>
        <b/>
        <sz val="10"/>
        <color indexed="9"/>
        <rFont val="Arial"/>
        <family val="2"/>
        <charset val="204"/>
      </rPr>
      <t>Стоимость коробочных решений и карт указана с НДС. 
Стоимость электронных лицензии ESET NOD32 указана без НДС</t>
    </r>
  </si>
  <si>
    <r>
      <t>Для</t>
    </r>
    <r>
      <rPr>
        <b/>
        <sz val="10"/>
        <rFont val="Arial"/>
        <family val="2"/>
        <charset val="204"/>
      </rPr>
      <t xml:space="preserve"> медицинских учреждений</t>
    </r>
    <r>
      <rPr>
        <sz val="10"/>
        <rFont val="Arial"/>
        <family val="2"/>
        <charset val="204"/>
      </rPr>
      <t xml:space="preserve"> предоставляется единая скидка  на все решения ESET NOD32, как при покупке, так и при продлении лицензий.</t>
    </r>
  </si>
  <si>
    <t>НОВАЯ ПОЗИЦИЯ</t>
  </si>
  <si>
    <t>NOD32-ENA-1220(KEY)-1-1</t>
  </si>
  <si>
    <t>ESET NOD32 Антивирус + расширенный функционал  - универсальная  электронная лицензия на 1 год на 3ПК или продление на 20 месяцев</t>
  </si>
  <si>
    <t>ESET NOD32 Антивирус + Vocabulary - лицензия на 1 год  на 3ПК</t>
  </si>
  <si>
    <r>
      <t xml:space="preserve">3 в 1 + англо-русский словарь. </t>
    </r>
    <r>
      <rPr>
        <sz val="10"/>
        <color rgb="FFFF0000"/>
        <rFont val="Arial Cyr"/>
        <charset val="204"/>
      </rPr>
      <t>Ограниченный тираж, позиция снята с производства</t>
    </r>
  </si>
  <si>
    <t xml:space="preserve">ESET NOD32 Антивирус + Bonus - лицензия на 1 год на 3ПК </t>
  </si>
  <si>
    <r>
      <t xml:space="preserve">3 в 1 + игра. </t>
    </r>
    <r>
      <rPr>
        <sz val="10"/>
        <color rgb="FFFF0000"/>
        <rFont val="Arial Cyr"/>
        <charset val="204"/>
      </rPr>
      <t>Ограниченный тираж, позиция снята с производства</t>
    </r>
  </si>
  <si>
    <t>ESET NOD32 Антивирус  - продление лицензии на 1 год на 1ПК</t>
  </si>
  <si>
    <t>NOD32-ENA-RN(KEY)-1-1</t>
  </si>
  <si>
    <t>ESET NOD32 Антивирус  - продление лицензии на 1 год на 3ПК</t>
  </si>
  <si>
    <t>NOD32-ENA-NS(KEY)-2-1</t>
  </si>
  <si>
    <t>ESET NOD32 Антивирус  - лицензия на 2 года  на 1ПК</t>
  </si>
  <si>
    <t>NOD32-ENA-RN(KEY)-2-1</t>
  </si>
  <si>
    <t>ESET NOD32 Антивирус  - продление лицензии на 2 года на 1ПК</t>
  </si>
  <si>
    <t>ESET NOD32 Smart Security+ Bonus + расширенный функционал -универсальная  лицензия на 1 год на 3ПК или продление на 20 месяцев</t>
  </si>
  <si>
    <t>NOD32-ESS-1220(KEY)-1-1</t>
  </si>
  <si>
    <t>NOD32-ESS-RN(KEY)-1-1</t>
  </si>
  <si>
    <t xml:space="preserve"> </t>
  </si>
  <si>
    <t>NOD32-ESS-NS(KEY)-2-1</t>
  </si>
  <si>
    <t>NOD32-ESS-RN(KEY)-2-1</t>
  </si>
  <si>
    <t>ESET NOD32 Mobile Security -  лицензия на 1 год на 1 мобильное устройство</t>
  </si>
  <si>
    <t>NOD32-ENM-NS(KEY)-1-1</t>
  </si>
  <si>
    <t>NOD32-ENM-NS(KEY)-2-1</t>
  </si>
  <si>
    <t>NOD32-ENM-RN(KEY)-1-1</t>
  </si>
  <si>
    <t>NOD32-ECS-NS(KEY)-1-1</t>
  </si>
  <si>
    <t>NOD32-ECS-RN(KEY)-1-1</t>
  </si>
  <si>
    <t>NOD32-ENL-NS(KEY)-1-1</t>
  </si>
  <si>
    <t xml:space="preserve">ESET NOD32 Антивирус для Linux Desktop - лицензия на 1 год на 3 ПК </t>
  </si>
  <si>
    <t>NOD32-ENL-RN(KEY)-1-1</t>
  </si>
  <si>
    <t>ESET NOD32 Антивирус для Linux Desktop - продление  лицензии на 1 год на 3ПК</t>
  </si>
  <si>
    <t>Рекомендованная цена для конечных покупателей (тенге) 
с НДС</t>
  </si>
  <si>
    <r>
      <t xml:space="preserve">Рекомен. цена для конечных покупателей (тенге) </t>
    </r>
    <r>
      <rPr>
        <b/>
        <sz val="8"/>
        <rFont val="Arial"/>
        <family val="2"/>
        <charset val="204"/>
      </rPr>
      <t>с НДС</t>
    </r>
  </si>
  <si>
    <t>Рекомендованная цена для конечных покупателей (тенге) с НДС</t>
  </si>
  <si>
    <t>Внимание!                                                                             Нет скидки при продлении на следующий год.                 Нет PDF-лицензии.</t>
  </si>
  <si>
    <t>Рекоменд. цена для конечных покупателей (тенге) с НДС</t>
  </si>
  <si>
    <t>Рекомендованная цена для конечных покупателей  (тенге) с НДС</t>
  </si>
</sst>
</file>

<file path=xl/styles.xml><?xml version="1.0" encoding="utf-8"?>
<styleSheet xmlns="http://schemas.openxmlformats.org/spreadsheetml/2006/main">
  <numFmts count="5">
    <numFmt numFmtId="164" formatCode="_-* #,##0.00_р_._-;\-* #,##0.00_р_._-;_-* \-??_р_._-;_-@_-"/>
    <numFmt numFmtId="165" formatCode="#,##0_р_."/>
    <numFmt numFmtId="166" formatCode="#,##0&quot;р.&quot;"/>
    <numFmt numFmtId="167" formatCode="_-* #,##0_р_._-;\-* #,##0_р_._-;_-* \-??_р_._-;_-@_-"/>
    <numFmt numFmtId="168" formatCode="[$$-409]#,##0"/>
  </numFmts>
  <fonts count="80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Arial"/>
      <family val="2"/>
      <charset val="204"/>
    </font>
    <font>
      <b/>
      <i/>
      <sz val="10"/>
      <name val="Arial Cyr"/>
      <family val="2"/>
      <charset val="204"/>
    </font>
    <font>
      <b/>
      <sz val="10"/>
      <color indexed="10"/>
      <name val="Arial"/>
      <family val="2"/>
      <charset val="204"/>
    </font>
    <font>
      <b/>
      <sz val="10"/>
      <name val="Arial Cyr"/>
      <family val="2"/>
      <charset val="204"/>
    </font>
    <font>
      <i/>
      <u/>
      <sz val="10"/>
      <color indexed="12"/>
      <name val="Arial Cyr"/>
      <family val="2"/>
      <charset val="204"/>
    </font>
    <font>
      <u/>
      <sz val="10"/>
      <color indexed="12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8"/>
      <name val="Arial"/>
      <family val="2"/>
      <charset val="238"/>
    </font>
    <font>
      <sz val="8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indexed="10"/>
      <name val="Arial Cyr"/>
      <family val="2"/>
      <charset val="204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color indexed="1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8"/>
      <name val="Arial"/>
      <family val="2"/>
      <charset val="204"/>
    </font>
    <font>
      <sz val="10"/>
      <color indexed="8"/>
      <name val="Arial Cyr"/>
      <family val="2"/>
      <charset val="204"/>
    </font>
    <font>
      <b/>
      <sz val="8"/>
      <color indexed="8"/>
      <name val="Arial"/>
      <family val="2"/>
      <charset val="238"/>
    </font>
    <font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0"/>
      <name val="Arial Cyr"/>
      <charset val="204"/>
    </font>
    <font>
      <b/>
      <sz val="12"/>
      <color indexed="10"/>
      <name val="Arial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10"/>
      <color indexed="49"/>
      <name val="Arial Cyr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color theme="8" tint="-0.249977111117893"/>
      <name val="Arial Cyr"/>
      <family val="2"/>
      <charset val="204"/>
    </font>
    <font>
      <b/>
      <sz val="10"/>
      <color rgb="FFFF0000"/>
      <name val="Arial"/>
      <family val="2"/>
      <charset val="238"/>
    </font>
    <font>
      <b/>
      <sz val="12"/>
      <color theme="8" tint="-0.249977111117893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theme="8" tint="-0.249977111117893"/>
      <name val="Arial Cyr"/>
      <charset val="204"/>
    </font>
    <font>
      <b/>
      <sz val="16"/>
      <color theme="8" tint="-0.249977111117893"/>
      <name val="Arial Cyr"/>
      <charset val="204"/>
    </font>
    <font>
      <sz val="10"/>
      <color rgb="FFFF0000"/>
      <name val="Arial Cyr"/>
      <family val="2"/>
      <charset val="204"/>
    </font>
    <font>
      <b/>
      <sz val="20"/>
      <color theme="8" tint="-0.249977111117893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Arial"/>
      <family val="2"/>
      <charset val="238"/>
    </font>
    <font>
      <sz val="10"/>
      <color theme="0"/>
      <name val="Arial"/>
      <family val="2"/>
      <charset val="204"/>
    </font>
    <font>
      <sz val="10"/>
      <color theme="0" tint="-4.9989318521683403E-2"/>
      <name val="Arial"/>
      <family val="2"/>
      <charset val="204"/>
    </font>
    <font>
      <b/>
      <sz val="14"/>
      <color theme="0" tint="-4.9989318521683403E-2"/>
      <name val="Arial"/>
      <family val="2"/>
      <charset val="238"/>
    </font>
    <font>
      <b/>
      <sz val="10"/>
      <color rgb="FFFF0000"/>
      <name val="Arial Cyr"/>
      <charset val="204"/>
    </font>
    <font>
      <b/>
      <sz val="10"/>
      <color rgb="FFFF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8" tint="-0.499984740745262"/>
      <name val="Arial"/>
      <family val="2"/>
      <charset val="204"/>
    </font>
    <font>
      <b/>
      <sz val="10"/>
      <color indexed="59"/>
      <name val="Arial"/>
      <family val="2"/>
      <charset val="204"/>
    </font>
    <font>
      <b/>
      <sz val="10"/>
      <color indexed="49"/>
      <name val="Arial"/>
      <family val="2"/>
      <charset val="204"/>
    </font>
    <font>
      <b/>
      <sz val="14"/>
      <color indexed="9"/>
      <name val="Arial"/>
      <family val="2"/>
      <charset val="204"/>
    </font>
    <font>
      <b/>
      <sz val="12"/>
      <color theme="0" tint="-4.9989318521683403E-2"/>
      <name val="Arial"/>
      <family val="2"/>
      <charset val="204"/>
    </font>
    <font>
      <sz val="11"/>
      <name val="Arial"/>
      <family val="2"/>
      <charset val="204"/>
    </font>
    <font>
      <b/>
      <sz val="10"/>
      <color theme="8" tint="-0.499984740745262"/>
      <name val="Arial Cyr"/>
      <family val="2"/>
      <charset val="204"/>
    </font>
    <font>
      <sz val="10"/>
      <color rgb="FFFF0000"/>
      <name val="Arial Cyr"/>
      <charset val="204"/>
    </font>
    <font>
      <b/>
      <sz val="10"/>
      <color theme="8" tint="-0.499984740745262"/>
      <name val="Arial Cyr"/>
      <charset val="204"/>
    </font>
    <font>
      <b/>
      <sz val="1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9" tint="0.59999389629810485"/>
        <bgColor indexed="6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8" tint="-0.249977111117893"/>
        <bgColor indexed="40"/>
      </patternFill>
    </fill>
    <fill>
      <patternFill patternType="solid">
        <fgColor theme="8" tint="-0.249977111117893"/>
        <bgColor indexed="31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41"/>
      </patternFill>
    </fill>
    <fill>
      <patternFill patternType="solid">
        <fgColor theme="8" tint="0.39997558519241921"/>
        <bgColor indexed="40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1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23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52" fillId="0" borderId="7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0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40" fillId="23" borderId="8" applyNumberFormat="0" applyAlignment="0" applyProtection="0"/>
    <xf numFmtId="0" fontId="50" fillId="25" borderId="74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40" fillId="0" borderId="0" applyFill="0" applyBorder="0" applyAlignment="0" applyProtection="0"/>
    <xf numFmtId="0" fontId="17" fillId="4" borderId="0" applyNumberFormat="0" applyBorder="0" applyAlignment="0" applyProtection="0"/>
  </cellStyleXfs>
  <cellXfs count="401">
    <xf numFmtId="0" fontId="0" fillId="0" borderId="0" xfId="0"/>
    <xf numFmtId="0" fontId="18" fillId="0" borderId="0" xfId="0" applyNumberFormat="1" applyFont="1" applyFill="1" applyBorder="1" applyAlignment="1" applyProtection="1"/>
    <xf numFmtId="0" fontId="0" fillId="0" borderId="0" xfId="0" applyBorder="1"/>
    <xf numFmtId="0" fontId="19" fillId="0" borderId="0" xfId="0" applyFont="1"/>
    <xf numFmtId="0" fontId="21" fillId="0" borderId="0" xfId="0" applyFont="1"/>
    <xf numFmtId="0" fontId="22" fillId="0" borderId="10" xfId="29" applyNumberFormat="1" applyFont="1" applyFill="1" applyBorder="1" applyAlignment="1" applyProtection="1"/>
    <xf numFmtId="0" fontId="22" fillId="0" borderId="0" xfId="29" applyNumberFormat="1" applyFont="1" applyFill="1" applyBorder="1" applyAlignment="1" applyProtection="1"/>
    <xf numFmtId="0" fontId="24" fillId="0" borderId="0" xfId="0" applyFont="1"/>
    <xf numFmtId="0" fontId="22" fillId="0" borderId="11" xfId="29" applyNumberFormat="1" applyFont="1" applyFill="1" applyBorder="1" applyAlignment="1" applyProtection="1">
      <alignment horizontal="left" vertical="top" wrapText="1"/>
    </xf>
    <xf numFmtId="0" fontId="24" fillId="0" borderId="0" xfId="0" applyFont="1" applyBorder="1"/>
    <xf numFmtId="0" fontId="27" fillId="0" borderId="12" xfId="0" applyNumberFormat="1" applyFont="1" applyFill="1" applyBorder="1" applyAlignment="1" applyProtection="1">
      <alignment horizontal="center" vertical="center" wrapText="1"/>
    </xf>
    <xf numFmtId="0" fontId="27" fillId="6" borderId="12" xfId="0" applyNumberFormat="1" applyFont="1" applyFill="1" applyBorder="1" applyAlignment="1" applyProtection="1">
      <alignment horizontal="center" vertical="center" wrapText="1"/>
    </xf>
    <xf numFmtId="0" fontId="27" fillId="6" borderId="13" xfId="0" applyNumberFormat="1" applyFont="1" applyFill="1" applyBorder="1" applyAlignment="1" applyProtection="1">
      <alignment horizontal="center" vertical="center" wrapText="1"/>
    </xf>
    <xf numFmtId="0" fontId="21" fillId="0" borderId="14" xfId="0" applyFont="1" applyBorder="1" applyAlignment="1">
      <alignment horizontal="right"/>
    </xf>
    <xf numFmtId="0" fontId="0" fillId="0" borderId="15" xfId="0" applyBorder="1" applyProtection="1">
      <protection locked="0"/>
    </xf>
    <xf numFmtId="165" fontId="0" fillId="0" borderId="16" xfId="46" applyNumberFormat="1" applyFont="1" applyFill="1" applyBorder="1" applyAlignment="1" applyProtection="1"/>
    <xf numFmtId="165" fontId="21" fillId="0" borderId="16" xfId="46" applyNumberFormat="1" applyFont="1" applyFill="1" applyBorder="1" applyAlignment="1" applyProtection="1"/>
    <xf numFmtId="0" fontId="21" fillId="0" borderId="17" xfId="0" applyFont="1" applyBorder="1" applyAlignment="1">
      <alignment horizontal="right"/>
    </xf>
    <xf numFmtId="3" fontId="29" fillId="6" borderId="17" xfId="0" applyNumberFormat="1" applyFont="1" applyFill="1" applyBorder="1" applyAlignment="1" applyProtection="1">
      <protection locked="0"/>
    </xf>
    <xf numFmtId="3" fontId="30" fillId="6" borderId="17" xfId="0" applyNumberFormat="1" applyFont="1" applyFill="1" applyBorder="1" applyAlignment="1" applyProtection="1">
      <protection locked="0"/>
    </xf>
    <xf numFmtId="0" fontId="0" fillId="0" borderId="17" xfId="0" applyFont="1" applyBorder="1" applyProtection="1">
      <protection locked="0"/>
    </xf>
    <xf numFmtId="165" fontId="0" fillId="0" borderId="17" xfId="46" applyNumberFormat="1" applyFont="1" applyFill="1" applyBorder="1" applyAlignment="1" applyProtection="1"/>
    <xf numFmtId="165" fontId="21" fillId="0" borderId="17" xfId="46" applyNumberFormat="1" applyFont="1" applyFill="1" applyBorder="1" applyAlignment="1" applyProtection="1"/>
    <xf numFmtId="165" fontId="30" fillId="6" borderId="17" xfId="46" applyNumberFormat="1" applyFont="1" applyFill="1" applyBorder="1" applyAlignment="1" applyProtection="1"/>
    <xf numFmtId="0" fontId="0" fillId="0" borderId="18" xfId="0" applyFont="1" applyBorder="1" applyProtection="1">
      <protection locked="0"/>
    </xf>
    <xf numFmtId="165" fontId="0" fillId="0" borderId="18" xfId="46" applyNumberFormat="1" applyFont="1" applyFill="1" applyBorder="1" applyAlignment="1" applyProtection="1"/>
    <xf numFmtId="165" fontId="21" fillId="0" borderId="18" xfId="46" applyNumberFormat="1" applyFont="1" applyFill="1" applyBorder="1" applyAlignment="1" applyProtection="1"/>
    <xf numFmtId="0" fontId="0" fillId="0" borderId="19" xfId="0" applyBorder="1" applyAlignment="1" applyProtection="1">
      <alignment horizontal="center" vertical="center"/>
      <protection locked="0"/>
    </xf>
    <xf numFmtId="166" fontId="0" fillId="0" borderId="20" xfId="46" applyNumberFormat="1" applyFont="1" applyFill="1" applyBorder="1" applyAlignment="1" applyProtection="1">
      <alignment horizontal="center"/>
    </xf>
    <xf numFmtId="166" fontId="21" fillId="0" borderId="19" xfId="46" applyNumberFormat="1" applyFont="1" applyFill="1" applyBorder="1" applyAlignment="1" applyProtection="1">
      <alignment horizontal="center"/>
    </xf>
    <xf numFmtId="0" fontId="0" fillId="0" borderId="15" xfId="0" applyFont="1" applyBorder="1" applyProtection="1"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166" fontId="0" fillId="0" borderId="22" xfId="46" applyNumberFormat="1" applyFont="1" applyFill="1" applyBorder="1" applyAlignment="1" applyProtection="1">
      <alignment horizontal="center"/>
    </xf>
    <xf numFmtId="166" fontId="21" fillId="0" borderId="21" xfId="46" applyNumberFormat="1" applyFont="1" applyFill="1" applyBorder="1" applyAlignment="1" applyProtection="1">
      <alignment horizontal="center"/>
    </xf>
    <xf numFmtId="0" fontId="0" fillId="0" borderId="14" xfId="0" applyFont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1" xfId="0" applyFon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Font="1" applyBorder="1" applyAlignment="1">
      <alignment horizontal="center"/>
    </xf>
    <xf numFmtId="166" fontId="0" fillId="0" borderId="25" xfId="0" applyNumberFormat="1" applyBorder="1" applyAlignment="1">
      <alignment horizontal="center"/>
    </xf>
    <xf numFmtId="166" fontId="21" fillId="0" borderId="24" xfId="0" applyNumberFormat="1" applyFont="1" applyBorder="1" applyAlignment="1">
      <alignment horizontal="center"/>
    </xf>
    <xf numFmtId="0" fontId="0" fillId="0" borderId="10" xfId="0" applyFont="1" applyBorder="1"/>
    <xf numFmtId="165" fontId="0" fillId="0" borderId="15" xfId="46" applyNumberFormat="1" applyFont="1" applyFill="1" applyBorder="1" applyAlignment="1" applyProtection="1"/>
    <xf numFmtId="165" fontId="21" fillId="0" borderId="15" xfId="46" applyNumberFormat="1" applyFont="1" applyFill="1" applyBorder="1" applyAlignment="1" applyProtection="1"/>
    <xf numFmtId="0" fontId="0" fillId="0" borderId="0" xfId="0" applyAlignment="1"/>
    <xf numFmtId="0" fontId="32" fillId="0" borderId="0" xfId="0" applyFont="1" applyAlignment="1"/>
    <xf numFmtId="0" fontId="0" fillId="0" borderId="0" xfId="0" applyAlignment="1">
      <alignment horizontal="center"/>
    </xf>
    <xf numFmtId="0" fontId="30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/>
    <xf numFmtId="0" fontId="0" fillId="0" borderId="0" xfId="0" applyAlignment="1">
      <alignment horizontal="center" vertical="center" wrapText="1"/>
    </xf>
    <xf numFmtId="0" fontId="21" fillId="0" borderId="12" xfId="0" applyFont="1" applyBorder="1"/>
    <xf numFmtId="0" fontId="0" fillId="0" borderId="0" xfId="0" applyAlignment="1">
      <alignment vertical="center"/>
    </xf>
    <xf numFmtId="0" fontId="0" fillId="0" borderId="0" xfId="0" applyFont="1"/>
    <xf numFmtId="0" fontId="37" fillId="0" borderId="12" xfId="0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3" fontId="0" fillId="0" borderId="0" xfId="0" applyNumberFormat="1" applyAlignment="1"/>
    <xf numFmtId="0" fontId="0" fillId="0" borderId="0" xfId="0" applyAlignment="1">
      <alignment horizontal="right"/>
    </xf>
    <xf numFmtId="0" fontId="38" fillId="0" borderId="0" xfId="0" applyFont="1"/>
    <xf numFmtId="0" fontId="0" fillId="0" borderId="12" xfId="0" applyFont="1" applyBorder="1" applyAlignment="1">
      <alignment horizontal="right" vertical="center"/>
    </xf>
    <xf numFmtId="0" fontId="20" fillId="0" borderId="0" xfId="0" applyNumberFormat="1" applyFont="1" applyFill="1" applyBorder="1" applyAlignment="1" applyProtection="1"/>
    <xf numFmtId="167" fontId="21" fillId="0" borderId="0" xfId="46" applyNumberFormat="1" applyFont="1" applyFill="1" applyBorder="1" applyAlignment="1" applyProtection="1"/>
    <xf numFmtId="168" fontId="2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3" fillId="0" borderId="10" xfId="29" applyNumberFormat="1" applyFill="1" applyBorder="1" applyAlignment="1" applyProtection="1">
      <alignment horizontal="left" vertical="top" wrapText="1"/>
    </xf>
    <xf numFmtId="0" fontId="23" fillId="0" borderId="26" xfId="29" applyNumberFormat="1" applyFill="1" applyBorder="1" applyAlignment="1" applyProtection="1">
      <alignment wrapText="1"/>
    </xf>
    <xf numFmtId="0" fontId="23" fillId="0" borderId="27" xfId="29" applyNumberFormat="1" applyFill="1" applyBorder="1" applyAlignment="1" applyProtection="1">
      <alignment wrapText="1"/>
    </xf>
    <xf numFmtId="0" fontId="23" fillId="0" borderId="11" xfId="29" applyNumberFormat="1" applyFill="1" applyBorder="1" applyAlignment="1" applyProtection="1">
      <alignment wrapText="1"/>
    </xf>
    <xf numFmtId="0" fontId="23" fillId="0" borderId="11" xfId="29" applyNumberFormat="1" applyFill="1" applyBorder="1" applyAlignment="1" applyProtection="1"/>
    <xf numFmtId="0" fontId="23" fillId="0" borderId="10" xfId="29" applyNumberFormat="1" applyFill="1" applyBorder="1" applyAlignment="1" applyProtection="1"/>
    <xf numFmtId="0" fontId="23" fillId="0" borderId="28" xfId="29" applyNumberFormat="1" applyFill="1" applyBorder="1" applyAlignment="1" applyProtection="1">
      <alignment wrapText="1"/>
    </xf>
    <xf numFmtId="0" fontId="23" fillId="0" borderId="0" xfId="29" applyNumberFormat="1" applyFill="1" applyBorder="1" applyAlignment="1" applyProtection="1"/>
    <xf numFmtId="0" fontId="21" fillId="0" borderId="0" xfId="0" applyFont="1" applyBorder="1" applyAlignment="1">
      <alignment vertical="center" wrapText="1"/>
    </xf>
    <xf numFmtId="0" fontId="0" fillId="0" borderId="0" xfId="0" applyBorder="1" applyProtection="1">
      <protection locked="0"/>
    </xf>
    <xf numFmtId="165" fontId="0" fillId="0" borderId="0" xfId="0" applyNumberFormat="1" applyBorder="1" applyProtection="1">
      <protection locked="0"/>
    </xf>
    <xf numFmtId="3" fontId="34" fillId="26" borderId="11" xfId="0" applyNumberFormat="1" applyFont="1" applyFill="1" applyBorder="1" applyAlignment="1" applyProtection="1">
      <protection locked="0"/>
    </xf>
    <xf numFmtId="3" fontId="34" fillId="26" borderId="35" xfId="0" applyNumberFormat="1" applyFont="1" applyFill="1" applyBorder="1" applyAlignment="1" applyProtection="1">
      <protection locked="0"/>
    </xf>
    <xf numFmtId="0" fontId="21" fillId="0" borderId="13" xfId="0" applyFont="1" applyBorder="1"/>
    <xf numFmtId="0" fontId="35" fillId="0" borderId="0" xfId="0" applyFont="1" applyBorder="1" applyAlignment="1">
      <alignment horizontal="center" vertical="center" wrapText="1"/>
    </xf>
    <xf numFmtId="0" fontId="53" fillId="0" borderId="0" xfId="0" applyFont="1"/>
    <xf numFmtId="0" fontId="44" fillId="0" borderId="0" xfId="0" applyFont="1"/>
    <xf numFmtId="0" fontId="21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33" fillId="0" borderId="21" xfId="0" applyNumberFormat="1" applyFont="1" applyFill="1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54" fillId="0" borderId="21" xfId="0" applyNumberFormat="1" applyFont="1" applyFill="1" applyBorder="1" applyAlignment="1" applyProtection="1">
      <alignment horizontal="center"/>
      <protection locked="0"/>
    </xf>
    <xf numFmtId="0" fontId="33" fillId="0" borderId="0" xfId="0" applyNumberFormat="1" applyFont="1" applyFill="1" applyBorder="1" applyAlignment="1" applyProtection="1">
      <protection locked="0"/>
    </xf>
    <xf numFmtId="0" fontId="33" fillId="0" borderId="24" xfId="0" applyNumberFormat="1" applyFont="1" applyFill="1" applyBorder="1" applyAlignment="1" applyProtection="1">
      <protection locked="0"/>
    </xf>
    <xf numFmtId="0" fontId="33" fillId="0" borderId="56" xfId="0" applyNumberFormat="1" applyFont="1" applyFill="1" applyBorder="1" applyAlignment="1" applyProtection="1">
      <protection locked="0"/>
    </xf>
    <xf numFmtId="0" fontId="33" fillId="0" borderId="19" xfId="0" applyNumberFormat="1" applyFont="1" applyFill="1" applyBorder="1" applyAlignment="1" applyProtection="1">
      <protection locked="0"/>
    </xf>
    <xf numFmtId="0" fontId="45" fillId="0" borderId="0" xfId="0" applyFont="1" applyBorder="1" applyAlignment="1"/>
    <xf numFmtId="0" fontId="21" fillId="0" borderId="21" xfId="0" applyFont="1" applyBorder="1" applyProtection="1">
      <protection locked="0"/>
    </xf>
    <xf numFmtId="0" fontId="21" fillId="0" borderId="24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0" xfId="0" applyAlignment="1" applyProtection="1">
      <protection locked="0"/>
    </xf>
    <xf numFmtId="3" fontId="0" fillId="0" borderId="0" xfId="0" applyNumberFormat="1" applyAlignment="1" applyProtection="1">
      <protection locked="0"/>
    </xf>
    <xf numFmtId="0" fontId="33" fillId="0" borderId="19" xfId="0" applyNumberFormat="1" applyFont="1" applyFill="1" applyBorder="1" applyAlignment="1" applyProtection="1">
      <alignment horizontal="right"/>
      <protection locked="0"/>
    </xf>
    <xf numFmtId="0" fontId="33" fillId="0" borderId="21" xfId="0" applyNumberFormat="1" applyFont="1" applyFill="1" applyBorder="1" applyAlignment="1" applyProtection="1">
      <alignment horizontal="right"/>
      <protection locked="0"/>
    </xf>
    <xf numFmtId="0" fontId="21" fillId="0" borderId="21" xfId="0" applyFont="1" applyBorder="1" applyAlignment="1" applyProtection="1">
      <alignment horizontal="right"/>
      <protection locked="0"/>
    </xf>
    <xf numFmtId="0" fontId="21" fillId="0" borderId="24" xfId="0" applyFont="1" applyBorder="1" applyAlignment="1" applyProtection="1">
      <alignment horizontal="righ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alignment vertical="center" wrapText="1"/>
      <protection locked="0"/>
    </xf>
    <xf numFmtId="49" fontId="0" fillId="0" borderId="0" xfId="0" applyNumberFormat="1" applyFont="1" applyAlignment="1" applyProtection="1">
      <alignment vertical="center" wrapText="1"/>
      <protection locked="0"/>
    </xf>
    <xf numFmtId="0" fontId="55" fillId="0" borderId="0" xfId="0" applyFont="1" applyAlignment="1" applyProtection="1">
      <alignment horizontal="left" readingOrder="1"/>
      <protection locked="0"/>
    </xf>
    <xf numFmtId="0" fontId="56" fillId="0" borderId="0" xfId="0" applyFont="1" applyAlignment="1" applyProtection="1">
      <alignment horizontal="left" readingOrder="1"/>
      <protection locked="0"/>
    </xf>
    <xf numFmtId="0" fontId="57" fillId="0" borderId="0" xfId="0" applyFont="1" applyAlignment="1" applyProtection="1">
      <alignment horizontal="left" readingOrder="1"/>
      <protection locked="0"/>
    </xf>
    <xf numFmtId="0" fontId="58" fillId="0" borderId="0" xfId="0" applyFont="1" applyAlignment="1" applyProtection="1">
      <alignment horizontal="left" readingOrder="1"/>
      <protection locked="0"/>
    </xf>
    <xf numFmtId="165" fontId="30" fillId="26" borderId="10" xfId="46" applyNumberFormat="1" applyFont="1" applyFill="1" applyBorder="1" applyAlignment="1" applyProtection="1">
      <alignment horizontal="center"/>
    </xf>
    <xf numFmtId="165" fontId="31" fillId="26" borderId="64" xfId="0" applyNumberFormat="1" applyFont="1" applyFill="1" applyBorder="1" applyAlignment="1" applyProtection="1">
      <alignment horizontal="center"/>
    </xf>
    <xf numFmtId="165" fontId="60" fillId="0" borderId="0" xfId="0" applyNumberFormat="1" applyFont="1" applyBorder="1" applyProtection="1">
      <protection locked="0"/>
    </xf>
    <xf numFmtId="0" fontId="0" fillId="0" borderId="0" xfId="0" applyAlignment="1">
      <alignment vertical="center" wrapText="1"/>
    </xf>
    <xf numFmtId="0" fontId="67" fillId="0" borderId="0" xfId="0" applyFont="1" applyBorder="1"/>
    <xf numFmtId="0" fontId="0" fillId="0" borderId="12" xfId="0" applyFont="1" applyBorder="1" applyAlignment="1">
      <alignment wrapText="1"/>
    </xf>
    <xf numFmtId="0" fontId="0" fillId="0" borderId="12" xfId="0" applyFont="1" applyBorder="1" applyAlignment="1">
      <alignment horizontal="left"/>
    </xf>
    <xf numFmtId="0" fontId="21" fillId="0" borderId="12" xfId="0" applyFont="1" applyBorder="1" applyAlignment="1" applyProtection="1">
      <alignment vertical="center" wrapText="1"/>
      <protection locked="0"/>
    </xf>
    <xf numFmtId="165" fontId="0" fillId="0" borderId="0" xfId="0" applyNumberFormat="1" applyFont="1" applyBorder="1" applyProtection="1">
      <protection locked="0"/>
    </xf>
    <xf numFmtId="0" fontId="0" fillId="0" borderId="82" xfId="0" applyBorder="1"/>
    <xf numFmtId="0" fontId="0" fillId="0" borderId="85" xfId="0" applyBorder="1"/>
    <xf numFmtId="0" fontId="33" fillId="0" borderId="90" xfId="0" applyNumberFormat="1" applyFont="1" applyFill="1" applyBorder="1" applyAlignment="1" applyProtection="1">
      <protection locked="0"/>
    </xf>
    <xf numFmtId="3" fontId="30" fillId="29" borderId="29" xfId="0" applyNumberFormat="1" applyFont="1" applyFill="1" applyBorder="1" applyAlignment="1" applyProtection="1">
      <protection locked="0"/>
    </xf>
    <xf numFmtId="0" fontId="29" fillId="29" borderId="29" xfId="0" applyFont="1" applyFill="1" applyBorder="1" applyProtection="1">
      <protection locked="0"/>
    </xf>
    <xf numFmtId="0" fontId="27" fillId="29" borderId="12" xfId="0" applyNumberFormat="1" applyFont="1" applyFill="1" applyBorder="1" applyAlignment="1" applyProtection="1">
      <alignment horizontal="center" vertical="center" wrapText="1"/>
    </xf>
    <xf numFmtId="0" fontId="27" fillId="29" borderId="13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3" fontId="34" fillId="29" borderId="36" xfId="0" applyNumberFormat="1" applyFont="1" applyFill="1" applyBorder="1" applyAlignment="1" applyProtection="1">
      <protection locked="0"/>
    </xf>
    <xf numFmtId="3" fontId="34" fillId="29" borderId="80" xfId="0" applyNumberFormat="1" applyFont="1" applyFill="1" applyBorder="1" applyAlignment="1" applyProtection="1">
      <protection locked="0"/>
    </xf>
    <xf numFmtId="165" fontId="30" fillId="29" borderId="81" xfId="46" applyNumberFormat="1" applyFont="1" applyFill="1" applyBorder="1" applyAlignment="1" applyProtection="1">
      <alignment horizontal="center"/>
    </xf>
    <xf numFmtId="165" fontId="30" fillId="29" borderId="86" xfId="46" applyNumberFormat="1" applyFont="1" applyFill="1" applyBorder="1" applyAlignment="1" applyProtection="1">
      <alignment horizontal="center"/>
    </xf>
    <xf numFmtId="165" fontId="31" fillId="29" borderId="87" xfId="46" applyNumberFormat="1" applyFont="1" applyFill="1" applyBorder="1" applyAlignment="1" applyProtection="1">
      <alignment horizontal="center"/>
    </xf>
    <xf numFmtId="165" fontId="30" fillId="29" borderId="82" xfId="46" applyNumberFormat="1" applyFont="1" applyFill="1" applyBorder="1" applyAlignment="1" applyProtection="1">
      <alignment horizontal="center"/>
    </xf>
    <xf numFmtId="165" fontId="30" fillId="29" borderId="85" xfId="46" applyNumberFormat="1" applyFont="1" applyFill="1" applyBorder="1" applyAlignment="1" applyProtection="1">
      <alignment horizontal="center"/>
    </xf>
    <xf numFmtId="165" fontId="31" fillId="29" borderId="84" xfId="46" applyNumberFormat="1" applyFont="1" applyFill="1" applyBorder="1" applyAlignment="1" applyProtection="1">
      <alignment horizontal="center"/>
    </xf>
    <xf numFmtId="165" fontId="31" fillId="29" borderId="84" xfId="0" applyNumberFormat="1" applyFont="1" applyFill="1" applyBorder="1" applyAlignment="1" applyProtection="1">
      <alignment horizontal="center"/>
    </xf>
    <xf numFmtId="3" fontId="34" fillId="29" borderId="89" xfId="0" applyNumberFormat="1" applyFont="1" applyFill="1" applyBorder="1" applyAlignment="1" applyProtection="1">
      <protection locked="0"/>
    </xf>
    <xf numFmtId="3" fontId="34" fillId="29" borderId="90" xfId="0" applyNumberFormat="1" applyFont="1" applyFill="1" applyBorder="1" applyAlignment="1" applyProtection="1">
      <protection locked="0"/>
    </xf>
    <xf numFmtId="165" fontId="30" fillId="29" borderId="91" xfId="46" applyNumberFormat="1" applyFont="1" applyFill="1" applyBorder="1" applyAlignment="1" applyProtection="1">
      <alignment horizontal="center"/>
    </xf>
    <xf numFmtId="165" fontId="30" fillId="29" borderId="92" xfId="46" applyNumberFormat="1" applyFont="1" applyFill="1" applyBorder="1" applyAlignment="1" applyProtection="1">
      <alignment horizontal="center"/>
    </xf>
    <xf numFmtId="165" fontId="31" fillId="29" borderId="93" xfId="0" applyNumberFormat="1" applyFont="1" applyFill="1" applyBorder="1" applyAlignment="1" applyProtection="1">
      <alignment horizontal="center"/>
    </xf>
    <xf numFmtId="0" fontId="27" fillId="29" borderId="83" xfId="0" applyNumberFormat="1" applyFont="1" applyFill="1" applyBorder="1" applyAlignment="1" applyProtection="1">
      <alignment horizontal="center" vertical="center" wrapText="1"/>
    </xf>
    <xf numFmtId="0" fontId="27" fillId="29" borderId="42" xfId="0" applyNumberFormat="1" applyFont="1" applyFill="1" applyBorder="1" applyAlignment="1" applyProtection="1">
      <alignment horizontal="center" vertical="center" wrapText="1"/>
    </xf>
    <xf numFmtId="0" fontId="27" fillId="29" borderId="76" xfId="0" applyNumberFormat="1" applyFont="1" applyFill="1" applyBorder="1" applyAlignment="1" applyProtection="1">
      <alignment horizontal="center" vertical="center" wrapText="1"/>
    </xf>
    <xf numFmtId="165" fontId="30" fillId="29" borderId="17" xfId="46" applyNumberFormat="1" applyFont="1" applyFill="1" applyBorder="1" applyAlignment="1" applyProtection="1">
      <alignment horizontal="left"/>
      <protection locked="0"/>
    </xf>
    <xf numFmtId="165" fontId="30" fillId="29" borderId="17" xfId="46" applyNumberFormat="1" applyFont="1" applyFill="1" applyBorder="1" applyAlignment="1" applyProtection="1">
      <alignment horizontal="center"/>
    </xf>
    <xf numFmtId="165" fontId="31" fillId="29" borderId="61" xfId="0" applyNumberFormat="1" applyFont="1" applyFill="1" applyBorder="1" applyAlignment="1" applyProtection="1">
      <alignment horizontal="center"/>
    </xf>
    <xf numFmtId="3" fontId="34" fillId="29" borderId="16" xfId="0" applyNumberFormat="1" applyFont="1" applyFill="1" applyBorder="1" applyAlignment="1" applyProtection="1">
      <protection locked="0"/>
    </xf>
    <xf numFmtId="3" fontId="34" fillId="29" borderId="37" xfId="0" applyNumberFormat="1" applyFont="1" applyFill="1" applyBorder="1" applyAlignment="1" applyProtection="1">
      <protection locked="0"/>
    </xf>
    <xf numFmtId="3" fontId="34" fillId="29" borderId="38" xfId="0" applyNumberFormat="1" applyFont="1" applyFill="1" applyBorder="1" applyAlignment="1" applyProtection="1">
      <protection locked="0"/>
    </xf>
    <xf numFmtId="165" fontId="30" fillId="29" borderId="38" xfId="46" applyNumberFormat="1" applyFont="1" applyFill="1" applyBorder="1" applyAlignment="1" applyProtection="1">
      <alignment horizontal="center"/>
    </xf>
    <xf numFmtId="165" fontId="31" fillId="29" borderId="62" xfId="0" applyNumberFormat="1" applyFont="1" applyFill="1" applyBorder="1" applyAlignment="1" applyProtection="1">
      <alignment horizontal="center"/>
    </xf>
    <xf numFmtId="0" fontId="0" fillId="29" borderId="55" xfId="0" applyFill="1" applyBorder="1" applyAlignment="1" applyProtection="1">
      <alignment horizontal="left" vertical="center"/>
      <protection locked="0"/>
    </xf>
    <xf numFmtId="0" fontId="0" fillId="29" borderId="55" xfId="0" applyFill="1" applyBorder="1" applyAlignment="1" applyProtection="1">
      <alignment horizontal="left" vertical="center" wrapText="1"/>
      <protection locked="0"/>
    </xf>
    <xf numFmtId="1" fontId="0" fillId="29" borderId="55" xfId="0" applyNumberFormat="1" applyFill="1" applyBorder="1" applyAlignment="1" applyProtection="1">
      <alignment horizontal="center" vertical="center"/>
    </xf>
    <xf numFmtId="1" fontId="21" fillId="29" borderId="55" xfId="0" applyNumberFormat="1" applyFont="1" applyFill="1" applyBorder="1" applyAlignment="1" applyProtection="1">
      <alignment horizontal="center" vertical="center"/>
    </xf>
    <xf numFmtId="0" fontId="0" fillId="29" borderId="51" xfId="0" applyFont="1" applyFill="1" applyBorder="1" applyAlignment="1" applyProtection="1">
      <alignment horizontal="left" vertical="center"/>
      <protection locked="0"/>
    </xf>
    <xf numFmtId="0" fontId="0" fillId="29" borderId="51" xfId="0" applyFill="1" applyBorder="1" applyAlignment="1" applyProtection="1">
      <alignment horizontal="left" vertical="center" wrapText="1"/>
      <protection locked="0"/>
    </xf>
    <xf numFmtId="1" fontId="0" fillId="29" borderId="51" xfId="0" applyNumberFormat="1" applyFill="1" applyBorder="1" applyAlignment="1" applyProtection="1">
      <alignment horizontal="center" vertical="center"/>
    </xf>
    <xf numFmtId="1" fontId="21" fillId="29" borderId="51" xfId="0" applyNumberFormat="1" applyFont="1" applyFill="1" applyBorder="1" applyAlignment="1" applyProtection="1">
      <alignment horizontal="center" vertical="center"/>
    </xf>
    <xf numFmtId="0" fontId="0" fillId="29" borderId="52" xfId="0" applyFont="1" applyFill="1" applyBorder="1" applyAlignment="1" applyProtection="1">
      <alignment horizontal="left" vertical="center"/>
      <protection locked="0"/>
    </xf>
    <xf numFmtId="0" fontId="0" fillId="29" borderId="52" xfId="0" applyFill="1" applyBorder="1" applyAlignment="1" applyProtection="1">
      <alignment horizontal="left" vertical="center" wrapText="1"/>
      <protection locked="0"/>
    </xf>
    <xf numFmtId="1" fontId="0" fillId="29" borderId="52" xfId="0" applyNumberFormat="1" applyFill="1" applyBorder="1" applyAlignment="1" applyProtection="1">
      <alignment horizontal="center" vertical="center"/>
    </xf>
    <xf numFmtId="1" fontId="21" fillId="29" borderId="52" xfId="0" applyNumberFormat="1" applyFont="1" applyFill="1" applyBorder="1" applyAlignment="1" applyProtection="1">
      <alignment horizontal="center" vertical="center"/>
    </xf>
    <xf numFmtId="0" fontId="0" fillId="29" borderId="53" xfId="0" applyFont="1" applyFill="1" applyBorder="1" applyAlignment="1" applyProtection="1">
      <alignment horizontal="left" vertical="center"/>
      <protection locked="0"/>
    </xf>
    <xf numFmtId="0" fontId="0" fillId="29" borderId="53" xfId="0" applyFill="1" applyBorder="1" applyAlignment="1" applyProtection="1">
      <alignment horizontal="left" vertical="center" wrapText="1"/>
      <protection locked="0"/>
    </xf>
    <xf numFmtId="1" fontId="0" fillId="29" borderId="53" xfId="0" applyNumberFormat="1" applyFill="1" applyBorder="1" applyAlignment="1" applyProtection="1">
      <alignment horizontal="center" vertical="center"/>
    </xf>
    <xf numFmtId="1" fontId="21" fillId="29" borderId="53" xfId="0" applyNumberFormat="1" applyFont="1" applyFill="1" applyBorder="1" applyAlignment="1" applyProtection="1">
      <alignment horizontal="center" vertical="center"/>
    </xf>
    <xf numFmtId="3" fontId="30" fillId="29" borderId="32" xfId="0" applyNumberFormat="1" applyFont="1" applyFill="1" applyBorder="1" applyAlignment="1" applyProtection="1">
      <protection locked="0"/>
    </xf>
    <xf numFmtId="3" fontId="30" fillId="29" borderId="33" xfId="0" applyNumberFormat="1" applyFont="1" applyFill="1" applyBorder="1" applyAlignment="1" applyProtection="1">
      <protection locked="0"/>
    </xf>
    <xf numFmtId="165" fontId="30" fillId="29" borderId="33" xfId="46" applyNumberFormat="1" applyFont="1" applyFill="1" applyBorder="1" applyAlignment="1" applyProtection="1">
      <alignment horizontal="center"/>
    </xf>
    <xf numFmtId="165" fontId="31" fillId="29" borderId="60" xfId="0" applyNumberFormat="1" applyFont="1" applyFill="1" applyBorder="1" applyAlignment="1" applyProtection="1">
      <alignment horizontal="center"/>
    </xf>
    <xf numFmtId="3" fontId="30" fillId="29" borderId="34" xfId="0" applyNumberFormat="1" applyFont="1" applyFill="1" applyBorder="1" applyAlignment="1" applyProtection="1">
      <protection locked="0"/>
    </xf>
    <xf numFmtId="3" fontId="30" fillId="29" borderId="17" xfId="0" applyNumberFormat="1" applyFont="1" applyFill="1" applyBorder="1" applyAlignment="1" applyProtection="1">
      <protection locked="0"/>
    </xf>
    <xf numFmtId="3" fontId="30" fillId="29" borderId="37" xfId="0" applyNumberFormat="1" applyFont="1" applyFill="1" applyBorder="1" applyAlignment="1" applyProtection="1">
      <protection locked="0"/>
    </xf>
    <xf numFmtId="3" fontId="30" fillId="29" borderId="38" xfId="0" applyNumberFormat="1" applyFont="1" applyFill="1" applyBorder="1" applyAlignment="1" applyProtection="1">
      <protection locked="0"/>
    </xf>
    <xf numFmtId="165" fontId="30" fillId="29" borderId="33" xfId="0" applyNumberFormat="1" applyFont="1" applyFill="1" applyBorder="1" applyAlignment="1" applyProtection="1">
      <alignment horizontal="center"/>
    </xf>
    <xf numFmtId="165" fontId="30" fillId="29" borderId="17" xfId="0" applyNumberFormat="1" applyFont="1" applyFill="1" applyBorder="1" applyAlignment="1" applyProtection="1">
      <alignment horizontal="center"/>
    </xf>
    <xf numFmtId="165" fontId="30" fillId="29" borderId="38" xfId="0" applyNumberFormat="1" applyFont="1" applyFill="1" applyBorder="1" applyAlignment="1" applyProtection="1">
      <alignment horizontal="center"/>
    </xf>
    <xf numFmtId="0" fontId="27" fillId="32" borderId="43" xfId="0" applyFont="1" applyFill="1" applyBorder="1" applyAlignment="1">
      <alignment horizontal="center" vertical="center"/>
    </xf>
    <xf numFmtId="0" fontId="27" fillId="32" borderId="42" xfId="0" applyFont="1" applyFill="1" applyBorder="1" applyAlignment="1">
      <alignment horizontal="center" vertical="center"/>
    </xf>
    <xf numFmtId="0" fontId="27" fillId="32" borderId="30" xfId="0" applyFont="1" applyFill="1" applyBorder="1" applyAlignment="1">
      <alignment horizontal="center" vertical="center" wrapText="1"/>
    </xf>
    <xf numFmtId="0" fontId="27" fillId="32" borderId="31" xfId="0" applyFont="1" applyFill="1" applyBorder="1" applyAlignment="1">
      <alignment horizontal="center" vertical="center" wrapText="1"/>
    </xf>
    <xf numFmtId="0" fontId="0" fillId="28" borderId="39" xfId="0" applyFill="1" applyBorder="1" applyProtection="1">
      <protection locked="0"/>
    </xf>
    <xf numFmtId="165" fontId="40" fillId="28" borderId="16" xfId="46" applyNumberFormat="1" applyFont="1" applyFill="1" applyBorder="1" applyAlignment="1" applyProtection="1">
      <alignment horizontal="center"/>
    </xf>
    <xf numFmtId="165" fontId="21" fillId="28" borderId="63" xfId="46" applyNumberFormat="1" applyFont="1" applyFill="1" applyBorder="1" applyAlignment="1" applyProtection="1">
      <alignment horizontal="center"/>
    </xf>
    <xf numFmtId="0" fontId="0" fillId="28" borderId="34" xfId="0" applyFill="1" applyBorder="1" applyProtection="1">
      <protection locked="0"/>
    </xf>
    <xf numFmtId="165" fontId="40" fillId="28" borderId="17" xfId="46" applyNumberFormat="1" applyFont="1" applyFill="1" applyBorder="1" applyAlignment="1" applyProtection="1">
      <alignment horizontal="center"/>
    </xf>
    <xf numFmtId="165" fontId="21" fillId="28" borderId="61" xfId="46" applyNumberFormat="1" applyFont="1" applyFill="1" applyBorder="1" applyAlignment="1" applyProtection="1">
      <alignment horizontal="center"/>
    </xf>
    <xf numFmtId="0" fontId="0" fillId="28" borderId="37" xfId="0" applyFill="1" applyBorder="1" applyProtection="1">
      <protection locked="0"/>
    </xf>
    <xf numFmtId="165" fontId="40" fillId="28" borderId="38" xfId="46" applyNumberFormat="1" applyFont="1" applyFill="1" applyBorder="1" applyAlignment="1" applyProtection="1">
      <alignment horizontal="center"/>
    </xf>
    <xf numFmtId="165" fontId="21" fillId="28" borderId="62" xfId="46" applyNumberFormat="1" applyFont="1" applyFill="1" applyBorder="1" applyAlignment="1" applyProtection="1">
      <alignment horizontal="center"/>
    </xf>
    <xf numFmtId="0" fontId="39" fillId="29" borderId="12" xfId="0" applyNumberFormat="1" applyFont="1" applyFill="1" applyBorder="1" applyAlignment="1" applyProtection="1">
      <alignment horizontal="center" vertical="center" wrapText="1"/>
    </xf>
    <xf numFmtId="3" fontId="29" fillId="29" borderId="32" xfId="0" applyNumberFormat="1" applyFont="1" applyFill="1" applyBorder="1" applyAlignment="1" applyProtection="1">
      <protection locked="0"/>
    </xf>
    <xf numFmtId="3" fontId="29" fillId="29" borderId="34" xfId="0" applyNumberFormat="1" applyFont="1" applyFill="1" applyBorder="1" applyAlignment="1" applyProtection="1">
      <protection locked="0"/>
    </xf>
    <xf numFmtId="3" fontId="29" fillId="29" borderId="37" xfId="0" applyNumberFormat="1" applyFont="1" applyFill="1" applyBorder="1" applyAlignment="1" applyProtection="1">
      <protection locked="0"/>
    </xf>
    <xf numFmtId="0" fontId="27" fillId="32" borderId="40" xfId="0" applyFont="1" applyFill="1" applyBorder="1" applyAlignment="1">
      <alignment horizontal="center" vertical="center" wrapText="1"/>
    </xf>
    <xf numFmtId="0" fontId="27" fillId="32" borderId="12" xfId="0" applyFont="1" applyFill="1" applyBorder="1" applyAlignment="1">
      <alignment horizontal="center" vertical="center" wrapText="1"/>
    </xf>
    <xf numFmtId="0" fontId="0" fillId="28" borderId="32" xfId="0" applyFill="1" applyBorder="1" applyProtection="1">
      <protection locked="0"/>
    </xf>
    <xf numFmtId="165" fontId="40" fillId="28" borderId="33" xfId="46" applyNumberFormat="1" applyFont="1" applyFill="1" applyBorder="1" applyAlignment="1" applyProtection="1">
      <alignment horizontal="center"/>
    </xf>
    <xf numFmtId="165" fontId="21" fillId="28" borderId="60" xfId="46" applyNumberFormat="1" applyFont="1" applyFill="1" applyBorder="1" applyAlignment="1" applyProtection="1">
      <alignment horizontal="center"/>
    </xf>
    <xf numFmtId="0" fontId="0" fillId="0" borderId="29" xfId="0" applyFont="1" applyBorder="1" applyAlignment="1" applyProtection="1">
      <alignment vertical="center" wrapText="1"/>
      <protection locked="0"/>
    </xf>
    <xf numFmtId="49" fontId="30" fillId="0" borderId="90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98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9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Alignment="1" applyProtection="1">
      <alignment vertical="center" wrapText="1"/>
      <protection locked="0"/>
    </xf>
    <xf numFmtId="49" fontId="0" fillId="0" borderId="101" xfId="0" applyNumberFormat="1" applyFont="1" applyBorder="1" applyAlignment="1" applyProtection="1">
      <alignment vertical="center" wrapText="1"/>
      <protection locked="0"/>
    </xf>
    <xf numFmtId="49" fontId="75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29" xfId="0" applyNumberFormat="1" applyBorder="1" applyAlignment="1" applyProtection="1">
      <alignment vertical="center" wrapText="1"/>
      <protection locked="0"/>
    </xf>
    <xf numFmtId="0" fontId="30" fillId="0" borderId="0" xfId="0" applyNumberFormat="1" applyFont="1" applyFill="1" applyBorder="1" applyAlignment="1" applyProtection="1">
      <alignment horizontal="center"/>
    </xf>
    <xf numFmtId="3" fontId="0" fillId="0" borderId="0" xfId="0" applyNumberFormat="1" applyAlignment="1" applyProtection="1">
      <alignment horizontal="center"/>
      <protection locked="0"/>
    </xf>
    <xf numFmtId="165" fontId="27" fillId="29" borderId="4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Border="1"/>
    <xf numFmtId="165" fontId="0" fillId="0" borderId="0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78" fillId="0" borderId="0" xfId="0" applyFont="1"/>
    <xf numFmtId="0" fontId="67" fillId="0" borderId="0" xfId="0" applyFont="1"/>
    <xf numFmtId="37" fontId="0" fillId="0" borderId="0" xfId="0" applyNumberFormat="1" applyAlignment="1">
      <alignment horizontal="center"/>
    </xf>
    <xf numFmtId="3" fontId="30" fillId="34" borderId="29" xfId="0" applyNumberFormat="1" applyFont="1" applyFill="1" applyBorder="1" applyAlignment="1" applyProtection="1">
      <protection locked="0"/>
    </xf>
    <xf numFmtId="3" fontId="30" fillId="34" borderId="44" xfId="0" applyNumberFormat="1" applyFont="1" applyFill="1" applyBorder="1" applyAlignment="1" applyProtection="1">
      <alignment wrapText="1"/>
      <protection locked="0"/>
    </xf>
    <xf numFmtId="165" fontId="30" fillId="34" borderId="44" xfId="46" applyNumberFormat="1" applyFont="1" applyFill="1" applyBorder="1" applyAlignment="1" applyProtection="1">
      <alignment horizontal="center"/>
    </xf>
    <xf numFmtId="37" fontId="31" fillId="34" borderId="44" xfId="0" applyNumberFormat="1" applyFont="1" applyFill="1" applyBorder="1" applyAlignment="1" applyProtection="1">
      <alignment horizontal="center"/>
    </xf>
    <xf numFmtId="0" fontId="69" fillId="33" borderId="47" xfId="0" applyFont="1" applyFill="1" applyBorder="1" applyAlignment="1">
      <alignment vertical="center" wrapText="1"/>
    </xf>
    <xf numFmtId="0" fontId="30" fillId="33" borderId="29" xfId="0" applyFont="1" applyFill="1" applyBorder="1" applyAlignment="1">
      <alignment wrapText="1"/>
    </xf>
    <xf numFmtId="165" fontId="30" fillId="34" borderId="29" xfId="46" applyNumberFormat="1" applyFont="1" applyFill="1" applyBorder="1" applyAlignment="1" applyProtection="1">
      <alignment horizontal="center"/>
    </xf>
    <xf numFmtId="165" fontId="31" fillId="34" borderId="29" xfId="0" applyNumberFormat="1" applyFont="1" applyFill="1" applyBorder="1" applyAlignment="1" applyProtection="1">
      <alignment horizontal="center"/>
    </xf>
    <xf numFmtId="165" fontId="30" fillId="29" borderId="29" xfId="46" applyNumberFormat="1" applyFont="1" applyFill="1" applyBorder="1" applyAlignment="1" applyProtection="1">
      <alignment horizontal="center"/>
    </xf>
    <xf numFmtId="165" fontId="31" fillId="29" borderId="29" xfId="0" applyNumberFormat="1" applyFont="1" applyFill="1" applyBorder="1" applyAlignment="1" applyProtection="1">
      <alignment horizontal="center"/>
    </xf>
    <xf numFmtId="3" fontId="30" fillId="29" borderId="0" xfId="0" applyNumberFormat="1" applyFont="1" applyFill="1" applyBorder="1" applyAlignment="1" applyProtection="1">
      <protection locked="0"/>
    </xf>
    <xf numFmtId="3" fontId="30" fillId="29" borderId="47" xfId="0" applyNumberFormat="1" applyFont="1" applyFill="1" applyBorder="1" applyAlignment="1" applyProtection="1">
      <protection locked="0"/>
    </xf>
    <xf numFmtId="3" fontId="30" fillId="29" borderId="46" xfId="0" applyNumberFormat="1" applyFont="1" applyFill="1" applyBorder="1" applyAlignment="1" applyProtection="1">
      <protection locked="0"/>
    </xf>
    <xf numFmtId="165" fontId="31" fillId="29" borderId="29" xfId="46" applyNumberFormat="1" applyFont="1" applyFill="1" applyBorder="1" applyAlignment="1" applyProtection="1">
      <alignment horizontal="center"/>
    </xf>
    <xf numFmtId="0" fontId="29" fillId="29" borderId="106" xfId="0" applyFont="1" applyFill="1" applyBorder="1" applyProtection="1">
      <protection locked="0"/>
    </xf>
    <xf numFmtId="0" fontId="29" fillId="29" borderId="88" xfId="0" applyFont="1" applyFill="1" applyBorder="1" applyProtection="1">
      <protection locked="0"/>
    </xf>
    <xf numFmtId="165" fontId="30" fillId="29" borderId="106" xfId="46" applyNumberFormat="1" applyFont="1" applyFill="1" applyBorder="1" applyAlignment="1" applyProtection="1">
      <alignment horizontal="center"/>
    </xf>
    <xf numFmtId="165" fontId="31" fillId="29" borderId="107" xfId="0" applyNumberFormat="1" applyFont="1" applyFill="1" applyBorder="1" applyAlignment="1" applyProtection="1">
      <alignment horizontal="center"/>
    </xf>
    <xf numFmtId="0" fontId="29" fillId="34" borderId="29" xfId="0" applyFont="1" applyFill="1" applyBorder="1" applyProtection="1">
      <protection locked="0"/>
    </xf>
    <xf numFmtId="0" fontId="29" fillId="34" borderId="29" xfId="0" applyFont="1" applyFill="1" applyBorder="1" applyAlignment="1" applyProtection="1">
      <alignment wrapText="1"/>
      <protection locked="0"/>
    </xf>
    <xf numFmtId="165" fontId="31" fillId="34" borderId="29" xfId="46" applyNumberFormat="1" applyFont="1" applyFill="1" applyBorder="1" applyAlignment="1" applyProtection="1">
      <alignment horizontal="center"/>
    </xf>
    <xf numFmtId="0" fontId="69" fillId="33" borderId="29" xfId="0" applyFont="1" applyFill="1" applyBorder="1" applyAlignment="1">
      <alignment vertical="center" wrapText="1"/>
    </xf>
    <xf numFmtId="0" fontId="69" fillId="33" borderId="29" xfId="0" applyFont="1" applyFill="1" applyBorder="1" applyAlignment="1">
      <alignment wrapText="1"/>
    </xf>
    <xf numFmtId="165" fontId="30" fillId="34" borderId="57" xfId="46" applyNumberFormat="1" applyFont="1" applyFill="1" applyBorder="1" applyAlignment="1" applyProtection="1">
      <alignment horizontal="center"/>
    </xf>
    <xf numFmtId="165" fontId="30" fillId="34" borderId="51" xfId="46" applyNumberFormat="1" applyFont="1" applyFill="1" applyBorder="1" applyAlignment="1" applyProtection="1">
      <alignment horizontal="center"/>
    </xf>
    <xf numFmtId="165" fontId="31" fillId="34" borderId="87" xfId="0" applyNumberFormat="1" applyFont="1" applyFill="1" applyBorder="1" applyAlignment="1" applyProtection="1">
      <alignment horizontal="center"/>
    </xf>
    <xf numFmtId="0" fontId="29" fillId="29" borderId="0" xfId="0" applyFont="1" applyFill="1" applyBorder="1" applyProtection="1">
      <protection locked="0"/>
    </xf>
    <xf numFmtId="0" fontId="29" fillId="29" borderId="51" xfId="0" applyFont="1" applyFill="1" applyBorder="1" applyProtection="1">
      <protection locked="0"/>
    </xf>
    <xf numFmtId="165" fontId="30" fillId="29" borderId="109" xfId="46" applyNumberFormat="1" applyFont="1" applyFill="1" applyBorder="1" applyAlignment="1" applyProtection="1">
      <alignment horizontal="center"/>
    </xf>
    <xf numFmtId="165" fontId="31" fillId="29" borderId="86" xfId="0" applyNumberFormat="1" applyFont="1" applyFill="1" applyBorder="1" applyAlignment="1" applyProtection="1">
      <alignment horizontal="center"/>
    </xf>
    <xf numFmtId="0" fontId="29" fillId="29" borderId="47" xfId="0" applyFont="1" applyFill="1" applyBorder="1" applyProtection="1">
      <protection locked="0"/>
    </xf>
    <xf numFmtId="165" fontId="30" fillId="29" borderId="47" xfId="46" applyNumberFormat="1" applyFont="1" applyFill="1" applyBorder="1" applyAlignment="1" applyProtection="1">
      <alignment horizontal="center"/>
    </xf>
    <xf numFmtId="165" fontId="30" fillId="29" borderId="55" xfId="46" applyNumberFormat="1" applyFont="1" applyFill="1" applyBorder="1" applyAlignment="1" applyProtection="1">
      <alignment horizontal="center"/>
    </xf>
    <xf numFmtId="165" fontId="31" fillId="29" borderId="110" xfId="0" applyNumberFormat="1" applyFont="1" applyFill="1" applyBorder="1" applyAlignment="1" applyProtection="1">
      <alignment horizontal="center"/>
    </xf>
    <xf numFmtId="0" fontId="29" fillId="29" borderId="111" xfId="0" applyFont="1" applyFill="1" applyBorder="1" applyProtection="1">
      <protection locked="0"/>
    </xf>
    <xf numFmtId="165" fontId="30" fillId="29" borderId="88" xfId="46" applyNumberFormat="1" applyFont="1" applyFill="1" applyBorder="1" applyAlignment="1" applyProtection="1">
      <alignment horizontal="center"/>
    </xf>
    <xf numFmtId="0" fontId="29" fillId="29" borderId="112" xfId="0" applyFont="1" applyFill="1" applyBorder="1" applyProtection="1">
      <protection locked="0"/>
    </xf>
    <xf numFmtId="0" fontId="29" fillId="29" borderId="52" xfId="0" applyFont="1" applyFill="1" applyBorder="1" applyProtection="1">
      <protection locked="0"/>
    </xf>
    <xf numFmtId="165" fontId="30" fillId="29" borderId="112" xfId="46" applyNumberFormat="1" applyFont="1" applyFill="1" applyBorder="1" applyAlignment="1" applyProtection="1">
      <alignment horizontal="center"/>
    </xf>
    <xf numFmtId="165" fontId="30" fillId="29" borderId="52" xfId="46" applyNumberFormat="1" applyFont="1" applyFill="1" applyBorder="1" applyAlignment="1" applyProtection="1">
      <alignment horizontal="center"/>
    </xf>
    <xf numFmtId="0" fontId="29" fillId="29" borderId="113" xfId="0" applyFont="1" applyFill="1" applyBorder="1" applyProtection="1">
      <protection locked="0"/>
    </xf>
    <xf numFmtId="165" fontId="30" fillId="29" borderId="113" xfId="46" applyNumberFormat="1" applyFont="1" applyFill="1" applyBorder="1" applyAlignment="1" applyProtection="1">
      <alignment horizontal="center"/>
    </xf>
    <xf numFmtId="165" fontId="30" fillId="29" borderId="111" xfId="46" applyNumberFormat="1" applyFont="1" applyFill="1" applyBorder="1" applyAlignment="1" applyProtection="1">
      <alignment horizontal="center"/>
    </xf>
    <xf numFmtId="165" fontId="31" fillId="29" borderId="114" xfId="0" applyNumberFormat="1" applyFont="1" applyFill="1" applyBorder="1" applyAlignment="1" applyProtection="1">
      <alignment horizontal="center"/>
    </xf>
    <xf numFmtId="0" fontId="0" fillId="28" borderId="75" xfId="0" applyFill="1" applyBorder="1" applyProtection="1">
      <protection locked="0"/>
    </xf>
    <xf numFmtId="0" fontId="0" fillId="28" borderId="42" xfId="0" applyFill="1" applyBorder="1" applyProtection="1">
      <protection locked="0"/>
    </xf>
    <xf numFmtId="0" fontId="0" fillId="28" borderId="75" xfId="0" applyFill="1" applyBorder="1" applyAlignment="1" applyProtection="1">
      <alignment horizontal="center"/>
    </xf>
    <xf numFmtId="0" fontId="0" fillId="28" borderId="42" xfId="0" applyFill="1" applyBorder="1" applyAlignment="1" applyProtection="1">
      <alignment horizontal="center"/>
    </xf>
    <xf numFmtId="0" fontId="44" fillId="28" borderId="76" xfId="0" applyFont="1" applyFill="1" applyBorder="1" applyAlignment="1" applyProtection="1">
      <alignment horizontal="center"/>
    </xf>
    <xf numFmtId="0" fontId="0" fillId="28" borderId="109" xfId="0" applyFill="1" applyBorder="1" applyProtection="1">
      <protection locked="0"/>
    </xf>
    <xf numFmtId="0" fontId="0" fillId="28" borderId="81" xfId="0" applyFill="1" applyBorder="1" applyProtection="1">
      <protection locked="0"/>
    </xf>
    <xf numFmtId="0" fontId="0" fillId="28" borderId="109" xfId="0" applyFill="1" applyBorder="1" applyAlignment="1" applyProtection="1">
      <alignment horizontal="center"/>
    </xf>
    <xf numFmtId="0" fontId="0" fillId="28" borderId="81" xfId="0" applyFill="1" applyBorder="1" applyAlignment="1" applyProtection="1">
      <alignment horizontal="center"/>
    </xf>
    <xf numFmtId="0" fontId="44" fillId="28" borderId="86" xfId="0" applyFont="1" applyFill="1" applyBorder="1" applyAlignment="1" applyProtection="1">
      <alignment horizontal="center"/>
    </xf>
    <xf numFmtId="0" fontId="0" fillId="28" borderId="49" xfId="0" applyFill="1" applyBorder="1" applyProtection="1">
      <protection locked="0"/>
    </xf>
    <xf numFmtId="0" fontId="0" fillId="28" borderId="115" xfId="0" applyFill="1" applyBorder="1" applyProtection="1">
      <protection locked="0"/>
    </xf>
    <xf numFmtId="0" fontId="0" fillId="28" borderId="49" xfId="0" applyFill="1" applyBorder="1" applyAlignment="1" applyProtection="1">
      <alignment horizontal="center"/>
    </xf>
    <xf numFmtId="0" fontId="0" fillId="28" borderId="115" xfId="0" applyFill="1" applyBorder="1" applyAlignment="1" applyProtection="1">
      <alignment horizontal="center"/>
    </xf>
    <xf numFmtId="0" fontId="44" fillId="28" borderId="50" xfId="0" applyFont="1" applyFill="1" applyBorder="1" applyAlignment="1" applyProtection="1">
      <alignment horizontal="center"/>
    </xf>
    <xf numFmtId="0" fontId="0" fillId="28" borderId="116" xfId="0" applyFill="1" applyBorder="1"/>
    <xf numFmtId="0" fontId="0" fillId="28" borderId="54" xfId="0" applyFill="1" applyBorder="1" applyProtection="1">
      <protection locked="0"/>
    </xf>
    <xf numFmtId="0" fontId="0" fillId="28" borderId="116" xfId="0" applyFill="1" applyBorder="1" applyAlignment="1" applyProtection="1">
      <alignment horizontal="center"/>
    </xf>
    <xf numFmtId="0" fontId="0" fillId="28" borderId="54" xfId="0" applyFill="1" applyBorder="1" applyAlignment="1" applyProtection="1">
      <alignment horizontal="center"/>
    </xf>
    <xf numFmtId="0" fontId="44" fillId="28" borderId="117" xfId="0" applyFont="1" applyFill="1" applyBorder="1" applyAlignment="1" applyProtection="1">
      <alignment horizontal="center"/>
    </xf>
    <xf numFmtId="0" fontId="44" fillId="28" borderId="116" xfId="0" applyFont="1" applyFill="1" applyBorder="1" applyAlignment="1">
      <alignment vertical="center"/>
    </xf>
    <xf numFmtId="0" fontId="0" fillId="28" borderId="54" xfId="0" applyFill="1" applyBorder="1" applyAlignment="1" applyProtection="1">
      <alignment wrapText="1"/>
      <protection locked="0"/>
    </xf>
    <xf numFmtId="0" fontId="0" fillId="28" borderId="116" xfId="0" applyFill="1" applyBorder="1" applyAlignment="1" applyProtection="1">
      <alignment horizontal="center" vertical="center"/>
    </xf>
    <xf numFmtId="0" fontId="0" fillId="28" borderId="54" xfId="0" applyFill="1" applyBorder="1" applyAlignment="1" applyProtection="1">
      <alignment horizontal="center" vertical="center"/>
    </xf>
    <xf numFmtId="37" fontId="44" fillId="28" borderId="117" xfId="0" applyNumberFormat="1" applyFont="1" applyFill="1" applyBorder="1" applyAlignment="1" applyProtection="1">
      <alignment horizontal="center" vertical="center"/>
    </xf>
    <xf numFmtId="0" fontId="0" fillId="28" borderId="54" xfId="0" applyFill="1" applyBorder="1" applyAlignment="1" applyProtection="1">
      <alignment vertical="center" wrapText="1"/>
      <protection locked="0"/>
    </xf>
    <xf numFmtId="0" fontId="0" fillId="29" borderId="111" xfId="0" applyFont="1" applyFill="1" applyBorder="1" applyAlignment="1" applyProtection="1">
      <alignment horizontal="left" vertical="center"/>
      <protection locked="0"/>
    </xf>
    <xf numFmtId="0" fontId="0" fillId="29" borderId="111" xfId="0" applyFill="1" applyBorder="1" applyAlignment="1" applyProtection="1">
      <alignment horizontal="left" vertical="center" wrapText="1"/>
      <protection locked="0"/>
    </xf>
    <xf numFmtId="1" fontId="0" fillId="29" borderId="106" xfId="0" applyNumberFormat="1" applyFill="1" applyBorder="1" applyAlignment="1" applyProtection="1">
      <alignment horizontal="center" vertical="center"/>
    </xf>
    <xf numFmtId="1" fontId="21" fillId="29" borderId="106" xfId="0" applyNumberFormat="1" applyFont="1" applyFill="1" applyBorder="1" applyAlignment="1" applyProtection="1">
      <alignment horizontal="center" vertical="center"/>
    </xf>
    <xf numFmtId="0" fontId="27" fillId="35" borderId="41" xfId="0" applyNumberFormat="1" applyFont="1" applyFill="1" applyBorder="1" applyAlignment="1" applyProtection="1">
      <alignment horizontal="center" vertical="center" wrapText="1"/>
    </xf>
    <xf numFmtId="0" fontId="27" fillId="35" borderId="13" xfId="0" applyNumberFormat="1" applyFont="1" applyFill="1" applyBorder="1" applyAlignment="1" applyProtection="1">
      <alignment horizontal="center" vertical="center" wrapText="1"/>
    </xf>
    <xf numFmtId="3" fontId="27" fillId="35" borderId="13" xfId="0" applyNumberFormat="1" applyFont="1" applyFill="1" applyBorder="1" applyAlignment="1" applyProtection="1">
      <alignment horizontal="center" vertical="center" wrapText="1"/>
    </xf>
    <xf numFmtId="0" fontId="31" fillId="27" borderId="48" xfId="0" applyFont="1" applyFill="1" applyBorder="1" applyAlignment="1" applyProtection="1">
      <alignment horizontal="center"/>
      <protection locked="0"/>
    </xf>
    <xf numFmtId="0" fontId="31" fillId="27" borderId="29" xfId="0" applyFont="1" applyFill="1" applyBorder="1" applyAlignment="1" applyProtection="1">
      <alignment horizontal="center" vertical="center"/>
      <protection locked="0"/>
    </xf>
    <xf numFmtId="0" fontId="21" fillId="27" borderId="29" xfId="0" applyFont="1" applyFill="1" applyBorder="1" applyAlignment="1" applyProtection="1">
      <alignment horizontal="center"/>
      <protection locked="0"/>
    </xf>
    <xf numFmtId="0" fontId="79" fillId="27" borderId="29" xfId="0" applyFont="1" applyFill="1" applyBorder="1" applyAlignment="1">
      <alignment horizontal="center"/>
    </xf>
    <xf numFmtId="3" fontId="33" fillId="27" borderId="106" xfId="0" applyNumberFormat="1" applyFont="1" applyFill="1" applyBorder="1" applyAlignment="1" applyProtection="1">
      <alignment horizontal="center"/>
      <protection locked="0"/>
    </xf>
    <xf numFmtId="0" fontId="31" fillId="27" borderId="48" xfId="0" applyNumberFormat="1" applyFont="1" applyFill="1" applyBorder="1" applyAlignment="1" applyProtection="1">
      <alignment horizontal="center"/>
      <protection locked="0"/>
    </xf>
    <xf numFmtId="0" fontId="31" fillId="27" borderId="29" xfId="0" applyNumberFormat="1" applyFont="1" applyFill="1" applyBorder="1" applyAlignment="1" applyProtection="1">
      <alignment horizontal="center" vertical="center"/>
      <protection locked="0"/>
    </xf>
    <xf numFmtId="0" fontId="31" fillId="27" borderId="108" xfId="0" applyNumberFormat="1" applyFont="1" applyFill="1" applyBorder="1" applyAlignment="1" applyProtection="1">
      <alignment horizontal="center"/>
      <protection locked="0"/>
    </xf>
    <xf numFmtId="0" fontId="31" fillId="27" borderId="82" xfId="0" applyNumberFormat="1" applyFont="1" applyFill="1" applyBorder="1" applyAlignment="1" applyProtection="1">
      <alignment horizontal="center"/>
      <protection locked="0"/>
    </xf>
    <xf numFmtId="0" fontId="31" fillId="27" borderId="106" xfId="0" applyNumberFormat="1" applyFont="1" applyFill="1" applyBorder="1" applyAlignment="1" applyProtection="1">
      <alignment horizontal="center"/>
      <protection locked="0"/>
    </xf>
    <xf numFmtId="0" fontId="31" fillId="27" borderId="52" xfId="0" applyNumberFormat="1" applyFont="1" applyFill="1" applyBorder="1" applyAlignment="1" applyProtection="1">
      <alignment horizontal="center"/>
      <protection locked="0"/>
    </xf>
    <xf numFmtId="0" fontId="31" fillId="27" borderId="106" xfId="0" applyFont="1" applyFill="1" applyBorder="1" applyAlignment="1">
      <alignment horizontal="center"/>
    </xf>
    <xf numFmtId="0" fontId="31" fillId="27" borderId="111" xfId="0" applyNumberFormat="1" applyFont="1" applyFill="1" applyBorder="1" applyAlignment="1" applyProtection="1">
      <alignment horizontal="center"/>
      <protection locked="0"/>
    </xf>
    <xf numFmtId="0" fontId="76" fillId="0" borderId="0" xfId="0" applyFont="1" applyAlignment="1" applyProtection="1">
      <alignment horizontal="center"/>
      <protection locked="0"/>
    </xf>
    <xf numFmtId="0" fontId="44" fillId="0" borderId="42" xfId="0" applyFont="1" applyBorder="1" applyAlignment="1" applyProtection="1">
      <alignment horizontal="center"/>
      <protection locked="0"/>
    </xf>
    <xf numFmtId="0" fontId="44" fillId="0" borderId="81" xfId="0" applyFont="1" applyBorder="1" applyAlignment="1" applyProtection="1">
      <alignment horizontal="center"/>
      <protection locked="0"/>
    </xf>
    <xf numFmtId="0" fontId="44" fillId="0" borderId="91" xfId="0" applyFont="1" applyBorder="1" applyAlignment="1" applyProtection="1">
      <alignment horizontal="center"/>
      <protection locked="0"/>
    </xf>
    <xf numFmtId="0" fontId="78" fillId="0" borderId="42" xfId="0" applyFont="1" applyBorder="1" applyAlignment="1">
      <alignment horizontal="center"/>
    </xf>
    <xf numFmtId="0" fontId="78" fillId="0" borderId="54" xfId="0" applyFont="1" applyBorder="1" applyAlignment="1">
      <alignment horizontal="center"/>
    </xf>
    <xf numFmtId="0" fontId="44" fillId="27" borderId="29" xfId="0" applyFont="1" applyFill="1" applyBorder="1" applyAlignment="1">
      <alignment horizontal="center" vertical="center"/>
    </xf>
    <xf numFmtId="0" fontId="50" fillId="27" borderId="0" xfId="0" applyFont="1" applyFill="1" applyAlignment="1">
      <alignment horizontal="center"/>
    </xf>
    <xf numFmtId="0" fontId="61" fillId="0" borderId="0" xfId="0" applyNumberFormat="1" applyFont="1" applyFill="1" applyBorder="1" applyAlignment="1" applyProtection="1">
      <alignment horizontal="left"/>
    </xf>
    <xf numFmtId="0" fontId="0" fillId="0" borderId="10" xfId="0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23" fillId="0" borderId="10" xfId="29" applyNumberFormat="1" applyFill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4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0" fillId="0" borderId="10" xfId="0" applyFont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23" fillId="0" borderId="28" xfId="29" applyNumberFormat="1" applyFill="1" applyBorder="1" applyAlignment="1" applyProtection="1">
      <alignment horizontal="left" vertical="center" wrapText="1"/>
    </xf>
    <xf numFmtId="0" fontId="62" fillId="0" borderId="0" xfId="0" applyFont="1" applyBorder="1" applyAlignment="1">
      <alignment horizontal="center"/>
    </xf>
    <xf numFmtId="0" fontId="27" fillId="30" borderId="48" xfId="0" applyNumberFormat="1" applyFont="1" applyFill="1" applyBorder="1" applyAlignment="1" applyProtection="1">
      <alignment horizontal="center" vertical="center" wrapText="1"/>
    </xf>
    <xf numFmtId="0" fontId="27" fillId="30" borderId="49" xfId="0" applyNumberFormat="1" applyFont="1" applyFill="1" applyBorder="1" applyAlignment="1" applyProtection="1">
      <alignment horizontal="center" vertical="center" wrapText="1"/>
    </xf>
    <xf numFmtId="0" fontId="27" fillId="30" borderId="5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Border="1" applyAlignment="1" applyProtection="1">
      <alignment horizontal="left"/>
      <protection locked="0"/>
    </xf>
    <xf numFmtId="165" fontId="67" fillId="0" borderId="77" xfId="0" applyNumberFormat="1" applyFont="1" applyBorder="1" applyAlignment="1" applyProtection="1">
      <alignment horizontal="left"/>
      <protection locked="0"/>
    </xf>
    <xf numFmtId="165" fontId="67" fillId="0" borderId="0" xfId="0" applyNumberFormat="1" applyFont="1" applyBorder="1" applyAlignment="1" applyProtection="1">
      <alignment horizontal="left"/>
      <protection locked="0"/>
    </xf>
    <xf numFmtId="165" fontId="50" fillId="0" borderId="0" xfId="0" applyNumberFormat="1" applyFont="1" applyBorder="1" applyAlignment="1" applyProtection="1">
      <alignment horizontal="left"/>
      <protection locked="0"/>
    </xf>
    <xf numFmtId="165" fontId="0" fillId="0" borderId="0" xfId="0" applyNumberFormat="1" applyFont="1" applyBorder="1" applyAlignment="1" applyProtection="1">
      <alignment horizontal="left"/>
      <protection locked="0"/>
    </xf>
    <xf numFmtId="0" fontId="63" fillId="0" borderId="0" xfId="0" applyNumberFormat="1" applyFont="1" applyFill="1" applyBorder="1" applyAlignment="1" applyProtection="1">
      <alignment horizontal="center"/>
    </xf>
    <xf numFmtId="0" fontId="41" fillId="30" borderId="103" xfId="0" applyFont="1" applyFill="1" applyBorder="1" applyAlignment="1">
      <alignment horizontal="left" vertical="center" wrapText="1"/>
    </xf>
    <xf numFmtId="0" fontId="64" fillId="30" borderId="104" xfId="0" applyFont="1" applyFill="1" applyBorder="1" applyAlignment="1">
      <alignment horizontal="left" vertical="center" wrapText="1"/>
    </xf>
    <xf numFmtId="0" fontId="64" fillId="30" borderId="105" xfId="0" applyFont="1" applyFill="1" applyBorder="1" applyAlignment="1">
      <alignment horizontal="left" vertical="center" wrapText="1"/>
    </xf>
    <xf numFmtId="0" fontId="36" fillId="0" borderId="43" xfId="0" applyFont="1" applyFill="1" applyBorder="1" applyAlignment="1" applyProtection="1">
      <alignment horizontal="center"/>
      <protection locked="0"/>
    </xf>
    <xf numFmtId="0" fontId="36" fillId="0" borderId="75" xfId="0" applyFont="1" applyFill="1" applyBorder="1" applyAlignment="1" applyProtection="1">
      <alignment horizontal="center"/>
      <protection locked="0"/>
    </xf>
    <xf numFmtId="0" fontId="36" fillId="0" borderId="76" xfId="0" applyFont="1" applyFill="1" applyBorder="1" applyAlignment="1" applyProtection="1">
      <alignment horizontal="center"/>
      <protection locked="0"/>
    </xf>
    <xf numFmtId="0" fontId="42" fillId="31" borderId="70" xfId="0" applyFont="1" applyFill="1" applyBorder="1" applyAlignment="1">
      <alignment horizontal="left" vertical="center" wrapText="1"/>
    </xf>
    <xf numFmtId="0" fontId="65" fillId="31" borderId="71" xfId="0" applyFont="1" applyFill="1" applyBorder="1" applyAlignment="1">
      <alignment horizontal="left" vertical="center" wrapText="1"/>
    </xf>
    <xf numFmtId="0" fontId="65" fillId="31" borderId="88" xfId="0" applyFont="1" applyFill="1" applyBorder="1" applyAlignment="1">
      <alignment horizontal="left" vertical="center" wrapText="1"/>
    </xf>
    <xf numFmtId="0" fontId="41" fillId="30" borderId="70" xfId="0" applyFont="1" applyFill="1" applyBorder="1" applyAlignment="1">
      <alignment horizontal="left" vertical="center" wrapText="1"/>
    </xf>
    <xf numFmtId="0" fontId="64" fillId="30" borderId="71" xfId="0" applyFont="1" applyFill="1" applyBorder="1" applyAlignment="1">
      <alignment horizontal="left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36" fillId="0" borderId="59" xfId="0" applyFont="1" applyFill="1" applyBorder="1" applyAlignment="1" applyProtection="1">
      <alignment horizontal="center"/>
      <protection locked="0"/>
    </xf>
    <xf numFmtId="0" fontId="6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65" fillId="31" borderId="70" xfId="0" applyNumberFormat="1" applyFont="1" applyFill="1" applyBorder="1" applyAlignment="1">
      <alignment horizontal="left" vertical="center" wrapText="1"/>
    </xf>
    <xf numFmtId="4" fontId="65" fillId="31" borderId="71" xfId="0" applyNumberFormat="1" applyFont="1" applyFill="1" applyBorder="1" applyAlignment="1">
      <alignment horizontal="left" vertical="center" wrapText="1"/>
    </xf>
    <xf numFmtId="4" fontId="65" fillId="31" borderId="78" xfId="0" applyNumberFormat="1" applyFont="1" applyFill="1" applyBorder="1" applyAlignment="1">
      <alignment horizontal="left" vertical="center" wrapText="1"/>
    </xf>
    <xf numFmtId="4" fontId="65" fillId="31" borderId="79" xfId="0" applyNumberFormat="1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65" fillId="31" borderId="94" xfId="0" applyFont="1" applyFill="1" applyBorder="1" applyAlignment="1">
      <alignment horizontal="left" vertical="center" wrapText="1"/>
    </xf>
    <xf numFmtId="0" fontId="66" fillId="31" borderId="72" xfId="0" applyFont="1" applyFill="1" applyBorder="1" applyAlignment="1">
      <alignment horizontal="left" vertical="center"/>
    </xf>
    <xf numFmtId="0" fontId="66" fillId="31" borderId="95" xfId="0" applyFont="1" applyFill="1" applyBorder="1" applyAlignment="1">
      <alignment horizontal="left" vertical="center"/>
    </xf>
    <xf numFmtId="0" fontId="0" fillId="28" borderId="12" xfId="0" applyFill="1" applyBorder="1" applyAlignment="1" applyProtection="1">
      <alignment horizontal="center" vertical="center"/>
      <protection locked="0"/>
    </xf>
    <xf numFmtId="0" fontId="0" fillId="28" borderId="12" xfId="0" applyFont="1" applyFill="1" applyBorder="1" applyAlignment="1" applyProtection="1">
      <alignment horizontal="center" vertical="center"/>
      <protection locked="0"/>
    </xf>
    <xf numFmtId="0" fontId="0" fillId="28" borderId="68" xfId="0" applyFont="1" applyFill="1" applyBorder="1" applyAlignment="1" applyProtection="1">
      <alignment horizontal="center" vertical="center"/>
      <protection locked="0"/>
    </xf>
    <xf numFmtId="0" fontId="58" fillId="0" borderId="0" xfId="0" applyFont="1" applyBorder="1" applyAlignment="1">
      <alignment vertical="center" wrapText="1"/>
    </xf>
    <xf numFmtId="0" fontId="44" fillId="0" borderId="0" xfId="0" applyFont="1" applyAlignment="1">
      <alignment vertical="top" wrapText="1"/>
    </xf>
    <xf numFmtId="0" fontId="0" fillId="28" borderId="30" xfId="0" applyFill="1" applyBorder="1" applyAlignment="1" applyProtection="1">
      <alignment horizontal="center" vertical="center"/>
      <protection locked="0"/>
    </xf>
    <xf numFmtId="0" fontId="65" fillId="31" borderId="96" xfId="0" applyFont="1" applyFill="1" applyBorder="1" applyAlignment="1">
      <alignment horizontal="left" vertical="center" wrapText="1"/>
    </xf>
    <xf numFmtId="0" fontId="65" fillId="31" borderId="88" xfId="0" applyFont="1" applyFill="1" applyBorder="1" applyAlignment="1">
      <alignment horizontal="left" vertical="center"/>
    </xf>
    <xf numFmtId="0" fontId="65" fillId="31" borderId="97" xfId="0" applyFont="1" applyFill="1" applyBorder="1" applyAlignment="1">
      <alignment horizontal="left" vertical="center"/>
    </xf>
    <xf numFmtId="49" fontId="30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02" xfId="29" applyNumberFormat="1" applyFill="1" applyBorder="1" applyAlignment="1" applyProtection="1">
      <alignment horizontal="left" vertical="center" wrapText="1"/>
      <protection locked="0"/>
    </xf>
    <xf numFmtId="49" fontId="30" fillId="0" borderId="47" xfId="0" applyNumberFormat="1" applyFont="1" applyBorder="1" applyAlignment="1">
      <alignment horizontal="center" vertical="center" wrapText="1"/>
    </xf>
    <xf numFmtId="49" fontId="30" fillId="0" borderId="46" xfId="0" applyNumberFormat="1" applyFont="1" applyBorder="1" applyAlignment="1">
      <alignment horizontal="center" vertical="center" wrapText="1"/>
    </xf>
    <xf numFmtId="49" fontId="59" fillId="0" borderId="0" xfId="0" applyNumberFormat="1" applyFont="1" applyAlignment="1" applyProtection="1">
      <alignment horizontal="center" vertical="center" wrapText="1"/>
      <protection locked="0"/>
    </xf>
    <xf numFmtId="49" fontId="71" fillId="0" borderId="100" xfId="0" applyNumberFormat="1" applyFont="1" applyFill="1" applyBorder="1" applyAlignment="1" applyProtection="1">
      <alignment horizontal="left" vertical="center" wrapText="1"/>
      <protection locked="0"/>
    </xf>
    <xf numFmtId="49" fontId="7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100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99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47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46" xfId="0" applyNumberFormat="1" applyFont="1" applyFill="1" applyBorder="1" applyAlignment="1" applyProtection="1">
      <alignment horizontal="left" vertical="center" wrapText="1"/>
      <protection locked="0"/>
    </xf>
  </cellXfs>
  <cellStyles count="48">
    <cellStyle name="20% - Акцент1" xfId="1" builtinId="30" customBuiltin="1"/>
    <cellStyle name="20% - Акцент2" xfId="2" builtinId="34" customBuiltin="1"/>
    <cellStyle name="20% - Акцент2 2" xfId="3"/>
    <cellStyle name="20% - Акцент3" xfId="4" builtinId="38" customBuiltin="1"/>
    <cellStyle name="20% - Акцент4" xfId="5" builtinId="42" customBuiltin="1"/>
    <cellStyle name="20% - Акцент5" xfId="6" builtinId="46" customBuiltin="1"/>
    <cellStyle name="20% - Акцент6" xfId="7" builtinId="50" customBuiltin="1"/>
    <cellStyle name="40% - Акцент1" xfId="8" builtinId="31" customBuiltin="1"/>
    <cellStyle name="40% - Акцент2" xfId="9" builtinId="35" customBuiltin="1"/>
    <cellStyle name="40% - Акцент3" xfId="10" builtinId="39" customBuiltin="1"/>
    <cellStyle name="40% - Акцент4" xfId="11" builtinId="43" customBuiltin="1"/>
    <cellStyle name="40% - Акцент5" xfId="12" builtinId="47" customBuiltin="1"/>
    <cellStyle name="40% - Акцент6" xfId="13" builtinId="51" customBuiltin="1"/>
    <cellStyle name="60% - Акцент1" xfId="14" builtinId="32" customBuiltin="1"/>
    <cellStyle name="60% - Акцент2" xfId="15" builtinId="36" customBuiltin="1"/>
    <cellStyle name="60% - Акцент3" xfId="16" builtinId="40" customBuiltin="1"/>
    <cellStyle name="60% - Акцент4" xfId="17" builtinId="44" customBuiltin="1"/>
    <cellStyle name="60% - Акцент5" xfId="18" builtinId="48" customBuiltin="1"/>
    <cellStyle name="60% - Акцент6" xfId="19" builtinId="52" customBuiltin="1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Гиперссылка" xfId="29" builtinId="8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3 2" xfId="33"/>
    <cellStyle name="Заголовок 4" xfId="34" builtinId="19" customBuiltin="1"/>
    <cellStyle name="Итог" xfId="35" builtinId="25" customBuiltin="1"/>
    <cellStyle name="Контрольная ячейка" xfId="36" builtinId="23" customBuiltin="1"/>
    <cellStyle name="Название" xfId="37" builtinId="15" customBuiltin="1"/>
    <cellStyle name="Нейтральный" xfId="38" builtinId="28" customBuiltin="1"/>
    <cellStyle name="Обычный" xfId="0" builtinId="0"/>
    <cellStyle name="Обычный 2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Примечание 2" xfId="43"/>
    <cellStyle name="Связанная ячейка" xfId="44" builtinId="24" customBuiltin="1"/>
    <cellStyle name="Текст предупреждения" xfId="45" builtinId="11" customBuiltin="1"/>
    <cellStyle name="Финансовый" xfId="46" builtinId="3"/>
    <cellStyle name="Хороший" xfId="4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1E1F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104775</xdr:rowOff>
    </xdr:from>
    <xdr:to>
      <xdr:col>0</xdr:col>
      <xdr:colOff>1647825</xdr:colOff>
      <xdr:row>2</xdr:row>
      <xdr:rowOff>66675</xdr:rowOff>
    </xdr:to>
    <xdr:pic>
      <xdr:nvPicPr>
        <xdr:cNvPr id="113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10477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1</xdr:col>
      <xdr:colOff>1076325</xdr:colOff>
      <xdr:row>1</xdr:row>
      <xdr:rowOff>190500</xdr:rowOff>
    </xdr:to>
    <xdr:pic>
      <xdr:nvPicPr>
        <xdr:cNvPr id="10349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0</xdr:row>
      <xdr:rowOff>0</xdr:rowOff>
    </xdr:from>
    <xdr:to>
      <xdr:col>0</xdr:col>
      <xdr:colOff>2028825</xdr:colOff>
      <xdr:row>1</xdr:row>
      <xdr:rowOff>114300</xdr:rowOff>
    </xdr:to>
    <xdr:pic>
      <xdr:nvPicPr>
        <xdr:cNvPr id="12396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45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556177</xdr:colOff>
      <xdr:row>0</xdr:row>
      <xdr:rowOff>198782</xdr:rowOff>
    </xdr:from>
    <xdr:to>
      <xdr:col>0</xdr:col>
      <xdr:colOff>1428306</xdr:colOff>
      <xdr:row>1</xdr:row>
      <xdr:rowOff>101046</xdr:rowOff>
    </xdr:to>
    <xdr:pic>
      <xdr:nvPicPr>
        <xdr:cNvPr id="3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177" y="198782"/>
          <a:ext cx="872129" cy="415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556177</xdr:colOff>
      <xdr:row>0</xdr:row>
      <xdr:rowOff>198782</xdr:rowOff>
    </xdr:from>
    <xdr:to>
      <xdr:col>0</xdr:col>
      <xdr:colOff>1651552</xdr:colOff>
      <xdr:row>1</xdr:row>
      <xdr:rowOff>209135</xdr:rowOff>
    </xdr:to>
    <xdr:pic>
      <xdr:nvPicPr>
        <xdr:cNvPr id="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177" y="198782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28575</xdr:rowOff>
    </xdr:from>
    <xdr:to>
      <xdr:col>2</xdr:col>
      <xdr:colOff>200025</xdr:colOff>
      <xdr:row>2</xdr:row>
      <xdr:rowOff>133350</xdr:rowOff>
    </xdr:to>
    <xdr:pic>
      <xdr:nvPicPr>
        <xdr:cNvPr id="16519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2857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9525</xdr:rowOff>
    </xdr:from>
    <xdr:to>
      <xdr:col>0</xdr:col>
      <xdr:colOff>1457325</xdr:colOff>
      <xdr:row>1</xdr:row>
      <xdr:rowOff>171450</xdr:rowOff>
    </xdr:to>
    <xdr:pic>
      <xdr:nvPicPr>
        <xdr:cNvPr id="3187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952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1</xdr:col>
      <xdr:colOff>809625</xdr:colOff>
      <xdr:row>1</xdr:row>
      <xdr:rowOff>161925</xdr:rowOff>
    </xdr:to>
    <xdr:pic>
      <xdr:nvPicPr>
        <xdr:cNvPr id="4237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1</xdr:col>
      <xdr:colOff>1171575</xdr:colOff>
      <xdr:row>1</xdr:row>
      <xdr:rowOff>200025</xdr:rowOff>
    </xdr:to>
    <xdr:pic>
      <xdr:nvPicPr>
        <xdr:cNvPr id="627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1209675</xdr:colOff>
      <xdr:row>1</xdr:row>
      <xdr:rowOff>104775</xdr:rowOff>
    </xdr:to>
    <xdr:pic>
      <xdr:nvPicPr>
        <xdr:cNvPr id="5260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0</xdr:rowOff>
    </xdr:from>
    <xdr:to>
      <xdr:col>1</xdr:col>
      <xdr:colOff>1238250</xdr:colOff>
      <xdr:row>1</xdr:row>
      <xdr:rowOff>171450</xdr:rowOff>
    </xdr:to>
    <xdr:pic>
      <xdr:nvPicPr>
        <xdr:cNvPr id="728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0</xdr:rowOff>
    </xdr:from>
    <xdr:to>
      <xdr:col>1</xdr:col>
      <xdr:colOff>1038225</xdr:colOff>
      <xdr:row>1</xdr:row>
      <xdr:rowOff>190500</xdr:rowOff>
    </xdr:to>
    <xdr:pic>
      <xdr:nvPicPr>
        <xdr:cNvPr id="830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9525</xdr:rowOff>
    </xdr:from>
    <xdr:to>
      <xdr:col>1</xdr:col>
      <xdr:colOff>1190625</xdr:colOff>
      <xdr:row>1</xdr:row>
      <xdr:rowOff>200025</xdr:rowOff>
    </xdr:to>
    <xdr:pic>
      <xdr:nvPicPr>
        <xdr:cNvPr id="933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952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0</xdr:rowOff>
    </xdr:from>
    <xdr:to>
      <xdr:col>0</xdr:col>
      <xdr:colOff>1771650</xdr:colOff>
      <xdr:row>1</xdr:row>
      <xdr:rowOff>171450</xdr:rowOff>
    </xdr:to>
    <xdr:pic>
      <xdr:nvPicPr>
        <xdr:cNvPr id="1137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setnod32.ru/buy/actions/business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R38"/>
  <sheetViews>
    <sheetView showGridLines="0" workbookViewId="0">
      <selection activeCell="D59" sqref="D59"/>
    </sheetView>
  </sheetViews>
  <sheetFormatPr defaultRowHeight="12.75"/>
  <cols>
    <col min="1" max="1" width="61.5703125" customWidth="1"/>
    <col min="11" max="11" width="12.140625" customWidth="1"/>
  </cols>
  <sheetData>
    <row r="1" spans="1:18" ht="26.25">
      <c r="A1" s="1"/>
      <c r="B1" s="324" t="s">
        <v>3193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2"/>
      <c r="P1" s="2"/>
      <c r="Q1" s="2"/>
      <c r="R1" s="2"/>
    </row>
    <row r="2" spans="1:18" ht="18">
      <c r="A2" s="3"/>
      <c r="B2" s="81"/>
      <c r="O2" s="2"/>
      <c r="P2" s="2"/>
      <c r="Q2" s="2"/>
      <c r="R2" s="2"/>
    </row>
    <row r="3" spans="1:18"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333" t="s">
        <v>2195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100"/>
      <c r="M4" s="100"/>
      <c r="N4" s="100"/>
      <c r="O4" s="2"/>
      <c r="P4" s="2"/>
      <c r="Q4" s="2"/>
      <c r="R4" s="2"/>
    </row>
    <row r="5" spans="1:18">
      <c r="A5" s="4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8.5" customHeight="1">
      <c r="A6" s="5" t="s">
        <v>0</v>
      </c>
      <c r="B6" s="325" t="s">
        <v>1</v>
      </c>
      <c r="C6" s="326"/>
      <c r="D6" s="326"/>
      <c r="E6" s="85"/>
      <c r="F6" s="85"/>
      <c r="G6" s="85"/>
      <c r="H6" s="85"/>
      <c r="I6" s="75"/>
      <c r="J6" s="75"/>
      <c r="K6" s="75"/>
      <c r="L6" s="2"/>
      <c r="M6" s="2"/>
      <c r="N6" s="2"/>
      <c r="O6" s="2"/>
      <c r="P6" s="2"/>
      <c r="Q6" s="2"/>
      <c r="R6" s="2"/>
    </row>
    <row r="7" spans="1:18" ht="28.5" customHeight="1">
      <c r="A7" s="6"/>
      <c r="B7" s="86"/>
      <c r="C7" s="86"/>
      <c r="D7" s="86"/>
      <c r="E7" s="85"/>
      <c r="F7" s="85"/>
      <c r="G7" s="85"/>
      <c r="H7" s="85"/>
      <c r="I7" s="75"/>
      <c r="J7" s="75"/>
      <c r="K7" s="75"/>
      <c r="L7" s="2"/>
      <c r="M7" s="2"/>
      <c r="N7" s="2"/>
      <c r="O7" s="2"/>
      <c r="P7" s="2"/>
      <c r="Q7" s="2"/>
      <c r="R7" s="2"/>
    </row>
    <row r="8" spans="1:18" ht="28.5" customHeight="1">
      <c r="A8" s="72" t="s">
        <v>2</v>
      </c>
      <c r="B8" s="330" t="s">
        <v>2205</v>
      </c>
      <c r="C8" s="331"/>
      <c r="D8" s="331"/>
      <c r="E8" s="331"/>
      <c r="F8" s="331"/>
      <c r="G8" s="331"/>
      <c r="H8" s="331"/>
      <c r="I8" s="331"/>
      <c r="J8" s="331"/>
      <c r="K8" s="332"/>
      <c r="L8" s="2"/>
      <c r="M8" s="2"/>
      <c r="N8" s="2"/>
      <c r="O8" s="2"/>
      <c r="P8" s="2"/>
      <c r="Q8" s="2"/>
      <c r="R8" s="2"/>
    </row>
    <row r="9" spans="1:18">
      <c r="A9" s="7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8" ht="12.95" customHeight="1">
      <c r="A10" s="327" t="s">
        <v>2962</v>
      </c>
      <c r="B10" s="328" t="s">
        <v>3219</v>
      </c>
      <c r="C10" s="329"/>
      <c r="D10" s="329"/>
      <c r="E10" s="329"/>
      <c r="F10" s="329"/>
      <c r="G10" s="329"/>
      <c r="H10" s="329"/>
      <c r="I10" s="329"/>
      <c r="J10" s="329"/>
      <c r="K10" s="329"/>
    </row>
    <row r="11" spans="1:18">
      <c r="A11" s="327"/>
      <c r="B11" s="329"/>
      <c r="C11" s="329"/>
      <c r="D11" s="329"/>
      <c r="E11" s="329"/>
      <c r="F11" s="329"/>
      <c r="G11" s="329"/>
      <c r="H11" s="329"/>
      <c r="I11" s="329"/>
      <c r="J11" s="329"/>
      <c r="K11" s="329"/>
    </row>
    <row r="12" spans="1:18">
      <c r="A12" s="327"/>
      <c r="B12" s="329"/>
      <c r="C12" s="329"/>
      <c r="D12" s="329"/>
      <c r="E12" s="329"/>
      <c r="F12" s="329"/>
      <c r="G12" s="329"/>
      <c r="H12" s="329"/>
      <c r="I12" s="329"/>
      <c r="J12" s="329"/>
      <c r="K12" s="329"/>
    </row>
    <row r="13" spans="1:18">
      <c r="A13" s="327"/>
      <c r="B13" s="329"/>
      <c r="C13" s="329"/>
      <c r="D13" s="329"/>
      <c r="E13" s="329"/>
      <c r="F13" s="329"/>
      <c r="G13" s="329"/>
      <c r="H13" s="329"/>
      <c r="I13" s="329"/>
      <c r="J13" s="329"/>
      <c r="K13" s="329"/>
    </row>
    <row r="14" spans="1:18">
      <c r="A14" s="327"/>
      <c r="B14" s="329"/>
      <c r="C14" s="329"/>
      <c r="D14" s="329"/>
      <c r="E14" s="329"/>
      <c r="F14" s="329"/>
      <c r="G14" s="329"/>
      <c r="H14" s="329"/>
      <c r="I14" s="329"/>
      <c r="J14" s="329"/>
      <c r="K14" s="329"/>
    </row>
    <row r="15" spans="1:18">
      <c r="A15" s="8"/>
      <c r="B15" s="87"/>
      <c r="C15" s="88"/>
      <c r="D15" s="88"/>
      <c r="E15" s="88"/>
      <c r="F15" s="88"/>
      <c r="G15" s="88"/>
      <c r="H15" s="88"/>
      <c r="I15" s="88"/>
      <c r="J15" s="88"/>
      <c r="K15" s="89"/>
    </row>
    <row r="16" spans="1:18" ht="67.5" customHeight="1">
      <c r="A16" s="66" t="s">
        <v>3</v>
      </c>
      <c r="B16" s="328" t="s">
        <v>3195</v>
      </c>
      <c r="C16" s="329"/>
      <c r="D16" s="329"/>
      <c r="E16" s="329"/>
      <c r="F16" s="329"/>
      <c r="G16" s="329"/>
      <c r="H16" s="329"/>
      <c r="I16" s="329"/>
      <c r="J16" s="329"/>
      <c r="K16" s="329"/>
    </row>
    <row r="17" spans="1:13">
      <c r="A17" s="9"/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3" ht="13.35" customHeight="1">
      <c r="A18" s="67" t="s">
        <v>2963</v>
      </c>
      <c r="B18" s="329" t="s">
        <v>4</v>
      </c>
      <c r="C18" s="329"/>
      <c r="D18" s="329"/>
      <c r="E18" s="329"/>
      <c r="F18" s="329"/>
      <c r="G18" s="85"/>
      <c r="H18" s="85"/>
      <c r="I18" s="85"/>
      <c r="J18" s="85"/>
      <c r="K18" s="75"/>
      <c r="L18" s="2"/>
      <c r="M18" s="2"/>
    </row>
    <row r="19" spans="1:13">
      <c r="A19" s="68" t="s">
        <v>2964</v>
      </c>
      <c r="B19" s="329"/>
      <c r="C19" s="329"/>
      <c r="D19" s="329"/>
      <c r="E19" s="329"/>
      <c r="F19" s="329"/>
      <c r="G19" s="85"/>
      <c r="H19" s="85"/>
      <c r="I19" s="85"/>
      <c r="J19" s="85"/>
      <c r="K19" s="75"/>
      <c r="L19" s="2"/>
      <c r="M19" s="2"/>
    </row>
    <row r="20" spans="1:13">
      <c r="A20" s="68" t="s">
        <v>2965</v>
      </c>
      <c r="B20" s="329"/>
      <c r="C20" s="329"/>
      <c r="D20" s="329"/>
      <c r="E20" s="329"/>
      <c r="F20" s="329"/>
      <c r="G20" s="85"/>
      <c r="H20" s="85"/>
      <c r="I20" s="85"/>
      <c r="J20" s="85"/>
      <c r="K20" s="90"/>
      <c r="L20" s="2"/>
      <c r="M20" s="2"/>
    </row>
    <row r="21" spans="1:13">
      <c r="A21" s="69" t="s">
        <v>2239</v>
      </c>
      <c r="B21" s="329"/>
      <c r="C21" s="329"/>
      <c r="D21" s="329"/>
      <c r="E21" s="329"/>
      <c r="F21" s="329"/>
      <c r="G21" s="85"/>
      <c r="H21" s="85"/>
      <c r="I21" s="85"/>
      <c r="J21" s="85"/>
      <c r="K21" s="90"/>
      <c r="L21" s="2"/>
      <c r="M21" s="2"/>
    </row>
    <row r="22" spans="1:13">
      <c r="A22" s="6"/>
      <c r="B22" s="91"/>
      <c r="C22" s="91"/>
      <c r="D22" s="91"/>
      <c r="E22" s="91"/>
      <c r="F22" s="91"/>
      <c r="G22" s="85"/>
      <c r="H22" s="85"/>
      <c r="I22" s="85"/>
      <c r="J22" s="85"/>
      <c r="K22" s="90"/>
      <c r="L22" s="2"/>
      <c r="M22" s="2"/>
    </row>
    <row r="23" spans="1:13" ht="13.35" customHeight="1">
      <c r="A23" s="67" t="s">
        <v>5</v>
      </c>
      <c r="B23" s="328" t="s">
        <v>3196</v>
      </c>
      <c r="C23" s="329"/>
      <c r="D23" s="329"/>
      <c r="E23" s="329"/>
      <c r="F23" s="329"/>
      <c r="G23" s="85"/>
      <c r="H23" s="85"/>
      <c r="I23" s="85"/>
      <c r="J23" s="85"/>
      <c r="K23" s="75"/>
      <c r="L23" s="2"/>
      <c r="M23" s="2"/>
    </row>
    <row r="24" spans="1:13">
      <c r="A24" s="70" t="s">
        <v>2240</v>
      </c>
      <c r="B24" s="329"/>
      <c r="C24" s="329"/>
      <c r="D24" s="329"/>
      <c r="E24" s="329"/>
      <c r="F24" s="329"/>
      <c r="G24" s="85"/>
      <c r="H24" s="85"/>
      <c r="I24" s="85"/>
      <c r="J24" s="85"/>
      <c r="K24" s="75"/>
      <c r="L24" s="2"/>
      <c r="M24" s="2"/>
    </row>
    <row r="25" spans="1:13">
      <c r="A25" s="73"/>
      <c r="B25" s="92"/>
      <c r="C25" s="92"/>
      <c r="D25" s="92"/>
      <c r="E25" s="92"/>
      <c r="F25" s="92"/>
      <c r="G25" s="85"/>
      <c r="H25" s="85"/>
      <c r="I25" s="85"/>
      <c r="J25" s="85"/>
      <c r="K25" s="75"/>
      <c r="L25" s="2"/>
      <c r="M25" s="2"/>
    </row>
    <row r="26" spans="1:13">
      <c r="A26" s="7"/>
      <c r="B26" s="85"/>
      <c r="C26" s="85"/>
      <c r="D26" s="85"/>
      <c r="E26" s="85"/>
      <c r="F26" s="85"/>
      <c r="G26" s="85"/>
      <c r="H26" s="85"/>
      <c r="I26" s="85"/>
      <c r="J26" s="85"/>
      <c r="K26" s="75"/>
      <c r="L26" s="2"/>
      <c r="M26" s="2"/>
    </row>
    <row r="27" spans="1:13" ht="12.95" customHeight="1">
      <c r="A27" s="337" t="s">
        <v>6</v>
      </c>
      <c r="B27" s="329" t="s">
        <v>7</v>
      </c>
      <c r="C27" s="329"/>
      <c r="D27" s="329"/>
      <c r="E27" s="329"/>
      <c r="F27" s="329"/>
      <c r="G27" s="329"/>
      <c r="H27" s="329"/>
      <c r="I27" s="85"/>
      <c r="J27" s="85"/>
      <c r="K27" s="75"/>
      <c r="L27" s="2"/>
      <c r="M27" s="2"/>
    </row>
    <row r="28" spans="1:13" ht="12.75" customHeight="1">
      <c r="A28" s="337"/>
      <c r="B28" s="329"/>
      <c r="C28" s="329"/>
      <c r="D28" s="329"/>
      <c r="E28" s="329"/>
      <c r="F28" s="329"/>
      <c r="G28" s="329"/>
      <c r="H28" s="329"/>
      <c r="I28" s="85"/>
      <c r="J28" s="85"/>
      <c r="K28" s="85"/>
    </row>
    <row r="29" spans="1:13">
      <c r="A29" s="337"/>
      <c r="B29" s="329"/>
      <c r="C29" s="329"/>
      <c r="D29" s="329"/>
      <c r="E29" s="329"/>
      <c r="F29" s="329"/>
      <c r="G29" s="329"/>
      <c r="H29" s="329"/>
      <c r="I29" s="85"/>
      <c r="J29" s="85"/>
      <c r="K29" s="85"/>
    </row>
    <row r="30" spans="1:13">
      <c r="A30" s="7"/>
      <c r="B30" s="85"/>
      <c r="C30" s="85"/>
      <c r="D30" s="85"/>
      <c r="E30" s="85"/>
      <c r="F30" s="85"/>
      <c r="G30" s="85"/>
      <c r="H30" s="85"/>
      <c r="I30" s="85"/>
      <c r="J30" s="85"/>
      <c r="K30" s="85"/>
    </row>
    <row r="31" spans="1:13" ht="19.5" customHeight="1">
      <c r="A31" s="71" t="s">
        <v>8</v>
      </c>
      <c r="B31" s="329" t="s">
        <v>9</v>
      </c>
      <c r="C31" s="329"/>
      <c r="D31" s="329"/>
      <c r="E31" s="329"/>
      <c r="F31" s="329"/>
      <c r="G31" s="329"/>
      <c r="H31" s="329"/>
      <c r="I31" s="85"/>
      <c r="J31" s="85"/>
      <c r="K31" s="85"/>
    </row>
    <row r="32" spans="1:13" ht="13.35" customHeight="1">
      <c r="A32" s="73"/>
      <c r="B32" s="92"/>
      <c r="C32" s="92"/>
      <c r="D32" s="92"/>
      <c r="E32" s="92"/>
      <c r="F32" s="92"/>
      <c r="G32" s="92"/>
      <c r="H32" s="92"/>
      <c r="I32" s="85"/>
      <c r="J32" s="85"/>
      <c r="K32" s="85"/>
    </row>
    <row r="33" spans="1:11" ht="12.75" customHeight="1">
      <c r="B33" s="85"/>
      <c r="C33" s="85"/>
      <c r="D33" s="85"/>
      <c r="E33" s="85"/>
      <c r="F33" s="85"/>
      <c r="G33" s="85"/>
      <c r="H33" s="85"/>
      <c r="I33" s="85"/>
      <c r="J33" s="85"/>
      <c r="K33" s="85"/>
    </row>
    <row r="34" spans="1:11" ht="12.95" customHeight="1">
      <c r="A34" s="334" t="s">
        <v>10</v>
      </c>
      <c r="B34" s="335" t="s">
        <v>11</v>
      </c>
      <c r="C34" s="335"/>
      <c r="D34" s="335"/>
      <c r="E34" s="335"/>
      <c r="F34" s="335"/>
      <c r="G34" s="335"/>
      <c r="H34" s="335"/>
      <c r="I34" s="85"/>
      <c r="J34" s="85"/>
      <c r="K34" s="85"/>
    </row>
    <row r="35" spans="1:11" ht="18" customHeight="1">
      <c r="A35" s="334"/>
      <c r="B35" s="335"/>
      <c r="C35" s="335"/>
      <c r="D35" s="335"/>
      <c r="E35" s="335"/>
      <c r="F35" s="335"/>
      <c r="G35" s="335"/>
      <c r="H35" s="335"/>
      <c r="I35" s="85"/>
      <c r="J35" s="85"/>
      <c r="K35" s="85"/>
    </row>
    <row r="36" spans="1:11" ht="12.95" customHeight="1">
      <c r="A36" s="334"/>
      <c r="B36" s="336" t="s">
        <v>12</v>
      </c>
      <c r="C36" s="335"/>
      <c r="D36" s="335"/>
      <c r="E36" s="335"/>
      <c r="F36" s="335"/>
      <c r="G36" s="335"/>
      <c r="H36" s="335"/>
      <c r="I36" s="85"/>
      <c r="J36" s="85"/>
      <c r="K36" s="85"/>
    </row>
    <row r="37" spans="1:11" ht="12.75" customHeight="1">
      <c r="A37" s="334"/>
      <c r="B37" s="335"/>
      <c r="C37" s="335"/>
      <c r="D37" s="335"/>
      <c r="E37" s="335"/>
      <c r="F37" s="335"/>
      <c r="G37" s="335"/>
      <c r="H37" s="335"/>
      <c r="I37" s="85"/>
      <c r="J37" s="85"/>
      <c r="K37" s="85"/>
    </row>
    <row r="38" spans="1:11" ht="13.5" customHeight="1"/>
  </sheetData>
  <sheetProtection password="C00E" sheet="1" objects="1" scenarios="1" sort="0" autoFilter="0"/>
  <mergeCells count="15">
    <mergeCell ref="A34:A37"/>
    <mergeCell ref="B34:H35"/>
    <mergeCell ref="B36:H37"/>
    <mergeCell ref="B16:K16"/>
    <mergeCell ref="B18:F21"/>
    <mergeCell ref="B23:F24"/>
    <mergeCell ref="A27:A29"/>
    <mergeCell ref="B27:H29"/>
    <mergeCell ref="B31:H31"/>
    <mergeCell ref="B1:N1"/>
    <mergeCell ref="B6:D6"/>
    <mergeCell ref="A10:A14"/>
    <mergeCell ref="B10:K14"/>
    <mergeCell ref="B8:K8"/>
    <mergeCell ref="A4:K4"/>
  </mergeCells>
  <hyperlinks>
    <hyperlink ref="A6" location="Медиапаки!A1" display="Медиапаки"/>
    <hyperlink ref="A8" location="'Home Edition'!A1" display="ESET NOD32 для домашних пользователей"/>
    <hyperlink ref="A10" location="Business Edition!A1" display="ESET NOD32 Business Edition"/>
    <hyperlink ref="A18" location="'MS Exchange'!A1" display="ESET NOD32 for Microsoft Exchange"/>
    <hyperlink ref="A19" location="'Linux MS'!A1" display="ESET NOD32 for Linux Mail Server"/>
    <hyperlink ref="A20" location="'Domino MS'!A1" display="ESET NOD32 for Domuno Mail Server"/>
    <hyperlink ref="A23" location="'Linux GP'!A1" display="ESET NOD32 Gateway Security for Linux/BSD"/>
    <hyperlink ref="A24" location="'Kerio Control'!A1" display="ESET NOD32 for Kerio WinRoute Firewall"/>
    <hyperlink ref="A27" location="Расчет и скидки!A1" display="Расчет и скидки"/>
    <hyperlink ref="A31" location="Partnumbers!A1" display="Partnumbers"/>
    <hyperlink ref="A10:A14" location="'Business Edition'!A1" display="ESET NOD32 Business Edition"/>
    <hyperlink ref="A21" location="'Kerio Connect'!A1" display="ESET NOD32 for Kerio Connect"/>
    <hyperlink ref="A27:A29" location="'Расчет и скидки'!A1" display="Расчет и скидки"/>
    <hyperlink ref="A16" location="'Smart Security'!A1" display="ESET NOD32 Smart Security Business Edition"/>
  </hyperlinks>
  <pageMargins left="0.75" right="0.75" top="1" bottom="1" header="0.51180555555555551" footer="0.51180555555555551"/>
  <pageSetup paperSize="9" scale="6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K23"/>
  <sheetViews>
    <sheetView showGridLines="0" tabSelected="1" workbookViewId="0">
      <selection activeCell="M6" sqref="M6"/>
    </sheetView>
  </sheetViews>
  <sheetFormatPr defaultColWidth="9.7109375" defaultRowHeight="12.75"/>
  <cols>
    <col min="1" max="1" width="41.7109375" customWidth="1"/>
    <col min="2" max="2" width="33.7109375" customWidth="1"/>
    <col min="3" max="5" width="15.7109375" customWidth="1"/>
  </cols>
  <sheetData>
    <row r="1" spans="1:11" ht="27.75" customHeight="1">
      <c r="A1" s="49"/>
      <c r="B1" s="324" t="s">
        <v>3193</v>
      </c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8" customHeight="1">
      <c r="A2" s="49"/>
      <c r="B2" s="1"/>
      <c r="C2" s="49"/>
      <c r="D2" s="49"/>
      <c r="E2" s="49"/>
      <c r="F2" s="49"/>
    </row>
    <row r="3" spans="1:11" ht="18" customHeight="1">
      <c r="A3" s="347" t="s">
        <v>2195</v>
      </c>
      <c r="B3" s="347"/>
      <c r="C3" s="347"/>
      <c r="D3" s="347"/>
      <c r="E3" s="347"/>
      <c r="F3" s="347"/>
    </row>
    <row r="4" spans="1:11" ht="18" customHeight="1" thickBot="1">
      <c r="F4" s="61"/>
    </row>
    <row r="5" spans="1:11" ht="63.95" customHeight="1" thickBot="1">
      <c r="A5" s="186" t="s">
        <v>14</v>
      </c>
      <c r="B5" s="187" t="s">
        <v>2196</v>
      </c>
      <c r="C5" s="188" t="s">
        <v>16</v>
      </c>
      <c r="D5" s="188" t="s">
        <v>17</v>
      </c>
      <c r="E5" s="189" t="s">
        <v>3255</v>
      </c>
    </row>
    <row r="6" spans="1:11" ht="76.5" customHeight="1" thickBot="1">
      <c r="A6" s="375" t="s">
        <v>3198</v>
      </c>
      <c r="B6" s="376"/>
      <c r="C6" s="376"/>
      <c r="D6" s="376"/>
      <c r="E6" s="377"/>
    </row>
    <row r="7" spans="1:11" ht="13.5" thickBot="1">
      <c r="A7" s="190" t="s">
        <v>2225</v>
      </c>
      <c r="B7" s="378" t="s">
        <v>2230</v>
      </c>
      <c r="C7" s="191">
        <v>26597</v>
      </c>
      <c r="D7" s="191">
        <v>28496</v>
      </c>
      <c r="E7" s="192">
        <v>37995</v>
      </c>
      <c r="F7" s="75"/>
      <c r="G7" s="75"/>
      <c r="H7" s="75"/>
    </row>
    <row r="8" spans="1:11" ht="13.5" thickBot="1">
      <c r="A8" s="193" t="s">
        <v>2226</v>
      </c>
      <c r="B8" s="379"/>
      <c r="C8" s="194">
        <v>13297</v>
      </c>
      <c r="D8" s="194">
        <v>14246</v>
      </c>
      <c r="E8" s="195">
        <v>18995</v>
      </c>
      <c r="F8" s="75"/>
      <c r="G8" s="75"/>
      <c r="H8" s="75"/>
    </row>
    <row r="9" spans="1:11" ht="13.5" thickBot="1">
      <c r="A9" s="193" t="s">
        <v>2227</v>
      </c>
      <c r="B9" s="379"/>
      <c r="C9" s="194">
        <v>55703</v>
      </c>
      <c r="D9" s="194">
        <v>59681</v>
      </c>
      <c r="E9" s="195">
        <v>79575</v>
      </c>
      <c r="F9" s="75"/>
      <c r="G9" s="75"/>
      <c r="H9" s="75"/>
    </row>
    <row r="10" spans="1:11" ht="13.5" thickBot="1">
      <c r="A10" s="193" t="s">
        <v>2228</v>
      </c>
      <c r="B10" s="379"/>
      <c r="C10" s="194">
        <v>119889</v>
      </c>
      <c r="D10" s="194">
        <v>128453</v>
      </c>
      <c r="E10" s="195">
        <v>171270</v>
      </c>
      <c r="F10" s="75"/>
      <c r="G10" s="75"/>
      <c r="H10" s="75"/>
    </row>
    <row r="11" spans="1:11" ht="13.5" thickBot="1">
      <c r="A11" s="196" t="s">
        <v>2229</v>
      </c>
      <c r="B11" s="380"/>
      <c r="C11" s="197">
        <v>405633</v>
      </c>
      <c r="D11" s="197">
        <v>434606</v>
      </c>
      <c r="E11" s="198">
        <v>579475</v>
      </c>
      <c r="F11" s="75"/>
      <c r="G11" s="75"/>
      <c r="H11" s="75"/>
    </row>
    <row r="12" spans="1:11">
      <c r="E12" s="62"/>
      <c r="F12" s="2"/>
      <c r="G12" s="2"/>
      <c r="H12" s="2"/>
    </row>
    <row r="13" spans="1:11">
      <c r="E13" s="62"/>
    </row>
    <row r="14" spans="1:11">
      <c r="A14" s="64"/>
      <c r="E14" s="63"/>
    </row>
    <row r="15" spans="1:11" ht="12.95" customHeight="1">
      <c r="C15" s="373" t="s">
        <v>2193</v>
      </c>
      <c r="D15" s="373"/>
      <c r="E15" s="83"/>
    </row>
    <row r="16" spans="1:11" ht="12.95" customHeight="1">
      <c r="A16" s="374" t="s">
        <v>2174</v>
      </c>
      <c r="B16" s="374"/>
      <c r="C16" s="372" t="s">
        <v>2231</v>
      </c>
      <c r="D16" s="372"/>
      <c r="E16" s="372"/>
    </row>
    <row r="17" spans="1:5">
      <c r="A17" s="374"/>
      <c r="B17" s="374"/>
      <c r="C17" s="372"/>
      <c r="D17" s="372"/>
      <c r="E17" s="372"/>
    </row>
    <row r="18" spans="1:5">
      <c r="C18" s="372"/>
      <c r="D18" s="372"/>
      <c r="E18" s="372"/>
    </row>
    <row r="19" spans="1:5">
      <c r="C19" s="372"/>
      <c r="D19" s="372"/>
      <c r="E19" s="372"/>
    </row>
    <row r="20" spans="1:5">
      <c r="C20" s="372"/>
      <c r="D20" s="372"/>
      <c r="E20" s="372"/>
    </row>
    <row r="21" spans="1:5">
      <c r="C21" s="83"/>
      <c r="D21" s="83"/>
      <c r="E21" s="83"/>
    </row>
    <row r="22" spans="1:5">
      <c r="C22" s="83"/>
      <c r="D22" s="83"/>
      <c r="E22" s="83"/>
    </row>
    <row r="23" spans="1:5">
      <c r="C23" s="83"/>
      <c r="D23" s="83"/>
      <c r="E23" s="83"/>
    </row>
  </sheetData>
  <sheetProtection password="C64B" sheet="1" objects="1" scenarios="1" sort="0" autoFilter="0"/>
  <mergeCells count="8">
    <mergeCell ref="B1:K1"/>
    <mergeCell ref="C16:E19"/>
    <mergeCell ref="C20:E20"/>
    <mergeCell ref="C15:D15"/>
    <mergeCell ref="A16:B17"/>
    <mergeCell ref="A6:E6"/>
    <mergeCell ref="A3:F3"/>
    <mergeCell ref="B7:B1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K234"/>
  <sheetViews>
    <sheetView showGridLines="0" workbookViewId="0">
      <selection activeCell="N10" sqref="N10"/>
    </sheetView>
  </sheetViews>
  <sheetFormatPr defaultColWidth="9.7109375" defaultRowHeight="12.75"/>
  <cols>
    <col min="1" max="1" width="8" style="58" customWidth="1"/>
    <col min="2" max="2" width="25.42578125" style="59" customWidth="1"/>
    <col min="3" max="3" width="61.42578125" customWidth="1"/>
    <col min="4" max="6" width="11.7109375" style="48" customWidth="1"/>
    <col min="7" max="7" width="9.140625" customWidth="1"/>
    <col min="8" max="8" width="5.140625" customWidth="1"/>
    <col min="9" max="9" width="13.140625" customWidth="1"/>
  </cols>
  <sheetData>
    <row r="1" spans="1:11" ht="26.25" customHeight="1">
      <c r="A1" s="49"/>
      <c r="B1" s="50"/>
      <c r="C1" s="324" t="s">
        <v>3193</v>
      </c>
      <c r="D1" s="324"/>
      <c r="E1" s="324"/>
      <c r="F1" s="324"/>
      <c r="G1" s="324"/>
      <c r="H1" s="324"/>
      <c r="I1" s="324"/>
      <c r="J1" s="324"/>
      <c r="K1" s="324"/>
    </row>
    <row r="2" spans="1:11" ht="18" customHeight="1">
      <c r="A2" s="49"/>
      <c r="B2" s="1"/>
      <c r="C2" s="49"/>
      <c r="D2" s="217"/>
      <c r="E2" s="217"/>
      <c r="F2" s="217"/>
    </row>
    <row r="3" spans="1:11" ht="18" customHeight="1">
      <c r="A3" s="49"/>
      <c r="B3" s="347" t="s">
        <v>2195</v>
      </c>
      <c r="C3" s="347"/>
      <c r="D3" s="347"/>
      <c r="E3" s="347"/>
      <c r="F3" s="347"/>
    </row>
    <row r="4" spans="1:11" ht="18" customHeight="1" thickBot="1">
      <c r="A4" s="49"/>
    </row>
    <row r="5" spans="1:11" ht="68.25" customHeight="1" thickBot="1">
      <c r="A5" s="55" t="s">
        <v>1717</v>
      </c>
      <c r="B5" s="199" t="s">
        <v>14</v>
      </c>
      <c r="C5" s="131" t="s">
        <v>2196</v>
      </c>
      <c r="D5" s="131" t="s">
        <v>16</v>
      </c>
      <c r="E5" s="131" t="s">
        <v>17</v>
      </c>
      <c r="F5" s="131" t="s">
        <v>3257</v>
      </c>
    </row>
    <row r="6" spans="1:11" s="53" customFormat="1" ht="69" customHeight="1" thickBot="1">
      <c r="A6" s="60"/>
      <c r="B6" s="368" t="s">
        <v>3199</v>
      </c>
      <c r="C6" s="369"/>
      <c r="D6" s="369"/>
      <c r="E6" s="369"/>
      <c r="F6" s="370"/>
    </row>
    <row r="7" spans="1:11">
      <c r="A7" s="106">
        <v>25</v>
      </c>
      <c r="B7" s="200" t="s">
        <v>1718</v>
      </c>
      <c r="C7" s="176" t="s">
        <v>1719</v>
      </c>
      <c r="D7" s="177">
        <v>42336</v>
      </c>
      <c r="E7" s="177">
        <v>45360</v>
      </c>
      <c r="F7" s="178">
        <v>60480</v>
      </c>
      <c r="G7" s="76"/>
      <c r="H7" s="76"/>
      <c r="I7" s="76"/>
    </row>
    <row r="8" spans="1:11">
      <c r="A8" s="107">
        <v>26</v>
      </c>
      <c r="B8" s="201" t="s">
        <v>1720</v>
      </c>
      <c r="C8" s="180" t="s">
        <v>1721</v>
      </c>
      <c r="D8" s="152">
        <v>44037</v>
      </c>
      <c r="E8" s="152">
        <v>47183</v>
      </c>
      <c r="F8" s="153">
        <v>62910</v>
      </c>
      <c r="G8" s="76"/>
      <c r="H8" s="76"/>
      <c r="I8" s="76"/>
    </row>
    <row r="9" spans="1:11">
      <c r="A9" s="107">
        <v>27</v>
      </c>
      <c r="B9" s="201" t="s">
        <v>1722</v>
      </c>
      <c r="C9" s="180" t="s">
        <v>1723</v>
      </c>
      <c r="D9" s="152">
        <v>45738</v>
      </c>
      <c r="E9" s="152">
        <v>49005</v>
      </c>
      <c r="F9" s="153">
        <v>65340</v>
      </c>
      <c r="G9" s="76"/>
      <c r="H9" s="76"/>
      <c r="I9" s="76"/>
    </row>
    <row r="10" spans="1:11">
      <c r="A10" s="107">
        <v>28</v>
      </c>
      <c r="B10" s="201" t="s">
        <v>1724</v>
      </c>
      <c r="C10" s="180" t="s">
        <v>1725</v>
      </c>
      <c r="D10" s="152">
        <v>47439</v>
      </c>
      <c r="E10" s="152">
        <v>50828</v>
      </c>
      <c r="F10" s="153">
        <v>67770</v>
      </c>
      <c r="G10" s="76"/>
      <c r="H10" s="76"/>
      <c r="I10" s="76"/>
    </row>
    <row r="11" spans="1:11">
      <c r="A11" s="107">
        <v>29</v>
      </c>
      <c r="B11" s="201" t="s">
        <v>1726</v>
      </c>
      <c r="C11" s="180" t="s">
        <v>1727</v>
      </c>
      <c r="D11" s="152">
        <v>49140</v>
      </c>
      <c r="E11" s="152">
        <v>52650</v>
      </c>
      <c r="F11" s="153">
        <v>70200.000000000015</v>
      </c>
      <c r="G11" s="76"/>
      <c r="H11" s="76"/>
      <c r="I11" s="76"/>
    </row>
    <row r="12" spans="1:11">
      <c r="A12" s="107">
        <v>30</v>
      </c>
      <c r="B12" s="201" t="s">
        <v>1728</v>
      </c>
      <c r="C12" s="180" t="s">
        <v>1729</v>
      </c>
      <c r="D12" s="152">
        <v>50841</v>
      </c>
      <c r="E12" s="152">
        <v>54473</v>
      </c>
      <c r="F12" s="153">
        <v>72630.000000000015</v>
      </c>
      <c r="G12" s="76"/>
      <c r="H12" s="76"/>
      <c r="I12" s="76"/>
    </row>
    <row r="13" spans="1:11">
      <c r="A13" s="107">
        <v>31</v>
      </c>
      <c r="B13" s="201" t="s">
        <v>1730</v>
      </c>
      <c r="C13" s="180" t="s">
        <v>1731</v>
      </c>
      <c r="D13" s="152">
        <v>52542</v>
      </c>
      <c r="E13" s="152">
        <v>56295</v>
      </c>
      <c r="F13" s="153">
        <v>75060.000000000015</v>
      </c>
      <c r="G13" s="76"/>
      <c r="H13" s="76"/>
      <c r="I13" s="76"/>
    </row>
    <row r="14" spans="1:11">
      <c r="A14" s="107">
        <v>32</v>
      </c>
      <c r="B14" s="201" t="s">
        <v>1732</v>
      </c>
      <c r="C14" s="180" t="s">
        <v>1733</v>
      </c>
      <c r="D14" s="152">
        <v>54243</v>
      </c>
      <c r="E14" s="152">
        <v>58118</v>
      </c>
      <c r="F14" s="153">
        <v>77490.000000000015</v>
      </c>
      <c r="G14" s="76"/>
      <c r="H14" s="76"/>
      <c r="I14" s="76"/>
    </row>
    <row r="15" spans="1:11">
      <c r="A15" s="107">
        <v>33</v>
      </c>
      <c r="B15" s="201" t="s">
        <v>1734</v>
      </c>
      <c r="C15" s="180" t="s">
        <v>1735</v>
      </c>
      <c r="D15" s="152">
        <v>55944</v>
      </c>
      <c r="E15" s="152">
        <v>59940</v>
      </c>
      <c r="F15" s="153">
        <v>79920.000000000015</v>
      </c>
      <c r="G15" s="76"/>
      <c r="H15" s="76"/>
      <c r="I15" s="76"/>
    </row>
    <row r="16" spans="1:11">
      <c r="A16" s="107">
        <v>34</v>
      </c>
      <c r="B16" s="201" t="s">
        <v>1736</v>
      </c>
      <c r="C16" s="180" t="s">
        <v>1737</v>
      </c>
      <c r="D16" s="152">
        <v>57645</v>
      </c>
      <c r="E16" s="152">
        <v>61763</v>
      </c>
      <c r="F16" s="153">
        <v>82350</v>
      </c>
      <c r="G16" s="76"/>
      <c r="H16" s="76"/>
      <c r="I16" s="76"/>
    </row>
    <row r="17" spans="1:9">
      <c r="A17" s="107">
        <v>35</v>
      </c>
      <c r="B17" s="201" t="s">
        <v>1738</v>
      </c>
      <c r="C17" s="180" t="s">
        <v>1739</v>
      </c>
      <c r="D17" s="152">
        <v>59346</v>
      </c>
      <c r="E17" s="152">
        <v>63585</v>
      </c>
      <c r="F17" s="153">
        <v>84780</v>
      </c>
      <c r="G17" s="76"/>
      <c r="H17" s="76"/>
      <c r="I17" s="76"/>
    </row>
    <row r="18" spans="1:9">
      <c r="A18" s="107">
        <v>36</v>
      </c>
      <c r="B18" s="201" t="s">
        <v>1740</v>
      </c>
      <c r="C18" s="180" t="s">
        <v>1741</v>
      </c>
      <c r="D18" s="152">
        <v>61047</v>
      </c>
      <c r="E18" s="152">
        <v>65408</v>
      </c>
      <c r="F18" s="153">
        <v>87210</v>
      </c>
      <c r="G18" s="76"/>
      <c r="H18" s="76"/>
      <c r="I18" s="76"/>
    </row>
    <row r="19" spans="1:9">
      <c r="A19" s="107">
        <v>37</v>
      </c>
      <c r="B19" s="201" t="s">
        <v>1742</v>
      </c>
      <c r="C19" s="180" t="s">
        <v>1743</v>
      </c>
      <c r="D19" s="152">
        <v>62748</v>
      </c>
      <c r="E19" s="152">
        <v>67230</v>
      </c>
      <c r="F19" s="153">
        <v>89640</v>
      </c>
      <c r="G19" s="76"/>
      <c r="H19" s="76"/>
      <c r="I19" s="76"/>
    </row>
    <row r="20" spans="1:9">
      <c r="A20" s="107">
        <v>38</v>
      </c>
      <c r="B20" s="201" t="s">
        <v>1744</v>
      </c>
      <c r="C20" s="180" t="s">
        <v>1745</v>
      </c>
      <c r="D20" s="152">
        <v>64449</v>
      </c>
      <c r="E20" s="152">
        <v>69053</v>
      </c>
      <c r="F20" s="153">
        <v>92070</v>
      </c>
      <c r="G20" s="76"/>
      <c r="H20" s="76"/>
      <c r="I20" s="76"/>
    </row>
    <row r="21" spans="1:9">
      <c r="A21" s="107">
        <v>39</v>
      </c>
      <c r="B21" s="201" t="s">
        <v>1746</v>
      </c>
      <c r="C21" s="180" t="s">
        <v>1747</v>
      </c>
      <c r="D21" s="152">
        <v>66150</v>
      </c>
      <c r="E21" s="152">
        <v>70875</v>
      </c>
      <c r="F21" s="153">
        <v>94500</v>
      </c>
      <c r="G21" s="76"/>
      <c r="H21" s="76"/>
      <c r="I21" s="76"/>
    </row>
    <row r="22" spans="1:9">
      <c r="A22" s="107">
        <v>40</v>
      </c>
      <c r="B22" s="201" t="s">
        <v>1748</v>
      </c>
      <c r="C22" s="180" t="s">
        <v>1749</v>
      </c>
      <c r="D22" s="152">
        <v>67851</v>
      </c>
      <c r="E22" s="152">
        <v>72698</v>
      </c>
      <c r="F22" s="153">
        <v>96930</v>
      </c>
      <c r="G22" s="76"/>
      <c r="H22" s="76"/>
      <c r="I22" s="76"/>
    </row>
    <row r="23" spans="1:9">
      <c r="A23" s="107">
        <v>41</v>
      </c>
      <c r="B23" s="201" t="s">
        <v>1750</v>
      </c>
      <c r="C23" s="180" t="s">
        <v>1751</v>
      </c>
      <c r="D23" s="152">
        <v>69552</v>
      </c>
      <c r="E23" s="152">
        <v>74520</v>
      </c>
      <c r="F23" s="153">
        <v>99360</v>
      </c>
      <c r="G23" s="76"/>
      <c r="H23" s="76"/>
      <c r="I23" s="76"/>
    </row>
    <row r="24" spans="1:9">
      <c r="A24" s="107">
        <v>42</v>
      </c>
      <c r="B24" s="201" t="s">
        <v>1752</v>
      </c>
      <c r="C24" s="180" t="s">
        <v>1753</v>
      </c>
      <c r="D24" s="152">
        <v>71253</v>
      </c>
      <c r="E24" s="152">
        <v>76343</v>
      </c>
      <c r="F24" s="153">
        <v>101790</v>
      </c>
      <c r="G24" s="76"/>
      <c r="H24" s="76"/>
      <c r="I24" s="76"/>
    </row>
    <row r="25" spans="1:9">
      <c r="A25" s="107">
        <v>43</v>
      </c>
      <c r="B25" s="201" t="s">
        <v>1754</v>
      </c>
      <c r="C25" s="180" t="s">
        <v>1755</v>
      </c>
      <c r="D25" s="152">
        <v>72954</v>
      </c>
      <c r="E25" s="152">
        <v>78165</v>
      </c>
      <c r="F25" s="153">
        <v>104220</v>
      </c>
      <c r="G25" s="76"/>
      <c r="H25" s="76"/>
      <c r="I25" s="76"/>
    </row>
    <row r="26" spans="1:9">
      <c r="A26" s="107">
        <v>44</v>
      </c>
      <c r="B26" s="201" t="s">
        <v>1756</v>
      </c>
      <c r="C26" s="180" t="s">
        <v>1757</v>
      </c>
      <c r="D26" s="152">
        <v>74655</v>
      </c>
      <c r="E26" s="152">
        <v>79988</v>
      </c>
      <c r="F26" s="153">
        <v>106650</v>
      </c>
      <c r="G26" s="76"/>
      <c r="H26" s="76"/>
      <c r="I26" s="76"/>
    </row>
    <row r="27" spans="1:9">
      <c r="A27" s="107">
        <v>45</v>
      </c>
      <c r="B27" s="201" t="s">
        <v>1758</v>
      </c>
      <c r="C27" s="180" t="s">
        <v>1759</v>
      </c>
      <c r="D27" s="152">
        <v>76356</v>
      </c>
      <c r="E27" s="152">
        <v>81810</v>
      </c>
      <c r="F27" s="153">
        <v>109080</v>
      </c>
      <c r="G27" s="76"/>
      <c r="H27" s="76"/>
      <c r="I27" s="76"/>
    </row>
    <row r="28" spans="1:9">
      <c r="A28" s="107">
        <v>46</v>
      </c>
      <c r="B28" s="201" t="s">
        <v>1760</v>
      </c>
      <c r="C28" s="180" t="s">
        <v>1761</v>
      </c>
      <c r="D28" s="152">
        <v>78057</v>
      </c>
      <c r="E28" s="152">
        <v>83633</v>
      </c>
      <c r="F28" s="153">
        <v>111510</v>
      </c>
      <c r="G28" s="76"/>
      <c r="H28" s="76"/>
      <c r="I28" s="76"/>
    </row>
    <row r="29" spans="1:9">
      <c r="A29" s="107">
        <v>47</v>
      </c>
      <c r="B29" s="201" t="s">
        <v>1762</v>
      </c>
      <c r="C29" s="180" t="s">
        <v>1763</v>
      </c>
      <c r="D29" s="152">
        <v>79758</v>
      </c>
      <c r="E29" s="152">
        <v>85455</v>
      </c>
      <c r="F29" s="153">
        <v>113940</v>
      </c>
      <c r="G29" s="76"/>
      <c r="H29" s="76"/>
      <c r="I29" s="76"/>
    </row>
    <row r="30" spans="1:9">
      <c r="A30" s="107">
        <v>48</v>
      </c>
      <c r="B30" s="201" t="s">
        <v>1764</v>
      </c>
      <c r="C30" s="180" t="s">
        <v>1765</v>
      </c>
      <c r="D30" s="152">
        <v>81459</v>
      </c>
      <c r="E30" s="152">
        <v>87278</v>
      </c>
      <c r="F30" s="153">
        <v>116370</v>
      </c>
      <c r="G30" s="76"/>
      <c r="H30" s="76"/>
      <c r="I30" s="76"/>
    </row>
    <row r="31" spans="1:9">
      <c r="A31" s="107">
        <v>49</v>
      </c>
      <c r="B31" s="201" t="s">
        <v>1766</v>
      </c>
      <c r="C31" s="180" t="s">
        <v>1767</v>
      </c>
      <c r="D31" s="152">
        <v>83160</v>
      </c>
      <c r="E31" s="152">
        <v>89100</v>
      </c>
      <c r="F31" s="153">
        <v>118800</v>
      </c>
      <c r="G31" s="76"/>
      <c r="H31" s="76"/>
      <c r="I31" s="76"/>
    </row>
    <row r="32" spans="1:9">
      <c r="A32" s="107">
        <v>50</v>
      </c>
      <c r="B32" s="201" t="s">
        <v>1768</v>
      </c>
      <c r="C32" s="180" t="s">
        <v>1769</v>
      </c>
      <c r="D32" s="152">
        <v>84861</v>
      </c>
      <c r="E32" s="152">
        <v>90923</v>
      </c>
      <c r="F32" s="153">
        <v>121230</v>
      </c>
      <c r="G32" s="76"/>
      <c r="H32" s="76"/>
      <c r="I32" s="76"/>
    </row>
    <row r="33" spans="1:9">
      <c r="A33" s="107">
        <v>51</v>
      </c>
      <c r="B33" s="201" t="s">
        <v>1770</v>
      </c>
      <c r="C33" s="180" t="s">
        <v>1771</v>
      </c>
      <c r="D33" s="152">
        <v>86373</v>
      </c>
      <c r="E33" s="152">
        <v>92543</v>
      </c>
      <c r="F33" s="153">
        <v>123390</v>
      </c>
      <c r="G33" s="76"/>
      <c r="H33" s="76"/>
      <c r="I33" s="76"/>
    </row>
    <row r="34" spans="1:9">
      <c r="A34" s="107">
        <v>52</v>
      </c>
      <c r="B34" s="201" t="s">
        <v>1772</v>
      </c>
      <c r="C34" s="180" t="s">
        <v>1773</v>
      </c>
      <c r="D34" s="152">
        <v>87885</v>
      </c>
      <c r="E34" s="152">
        <v>94163</v>
      </c>
      <c r="F34" s="153">
        <v>125550</v>
      </c>
      <c r="G34" s="76"/>
      <c r="H34" s="76"/>
      <c r="I34" s="76"/>
    </row>
    <row r="35" spans="1:9">
      <c r="A35" s="107">
        <v>53</v>
      </c>
      <c r="B35" s="201" t="s">
        <v>1774</v>
      </c>
      <c r="C35" s="180" t="s">
        <v>1775</v>
      </c>
      <c r="D35" s="152">
        <v>89397</v>
      </c>
      <c r="E35" s="152">
        <v>95783</v>
      </c>
      <c r="F35" s="153">
        <v>127710</v>
      </c>
      <c r="G35" s="76"/>
      <c r="H35" s="76"/>
      <c r="I35" s="76"/>
    </row>
    <row r="36" spans="1:9">
      <c r="A36" s="107">
        <v>54</v>
      </c>
      <c r="B36" s="201" t="s">
        <v>1776</v>
      </c>
      <c r="C36" s="180" t="s">
        <v>1777</v>
      </c>
      <c r="D36" s="152">
        <v>90909</v>
      </c>
      <c r="E36" s="152">
        <v>97403</v>
      </c>
      <c r="F36" s="153">
        <v>129870</v>
      </c>
      <c r="G36" s="76"/>
      <c r="H36" s="76"/>
      <c r="I36" s="76"/>
    </row>
    <row r="37" spans="1:9">
      <c r="A37" s="107">
        <v>55</v>
      </c>
      <c r="B37" s="201" t="s">
        <v>1778</v>
      </c>
      <c r="C37" s="180" t="s">
        <v>1779</v>
      </c>
      <c r="D37" s="152">
        <v>92421</v>
      </c>
      <c r="E37" s="152">
        <v>99023</v>
      </c>
      <c r="F37" s="153">
        <v>132030</v>
      </c>
      <c r="G37" s="76"/>
      <c r="H37" s="76"/>
      <c r="I37" s="76"/>
    </row>
    <row r="38" spans="1:9">
      <c r="A38" s="107">
        <v>56</v>
      </c>
      <c r="B38" s="201" t="s">
        <v>1780</v>
      </c>
      <c r="C38" s="180" t="s">
        <v>1781</v>
      </c>
      <c r="D38" s="152">
        <v>93933</v>
      </c>
      <c r="E38" s="152">
        <v>100643</v>
      </c>
      <c r="F38" s="153">
        <v>134190</v>
      </c>
      <c r="G38" s="76"/>
      <c r="H38" s="76"/>
      <c r="I38" s="76"/>
    </row>
    <row r="39" spans="1:9">
      <c r="A39" s="107">
        <v>57</v>
      </c>
      <c r="B39" s="201" t="s">
        <v>1782</v>
      </c>
      <c r="C39" s="180" t="s">
        <v>1783</v>
      </c>
      <c r="D39" s="152">
        <v>95445</v>
      </c>
      <c r="E39" s="152">
        <v>102263</v>
      </c>
      <c r="F39" s="153">
        <v>136350</v>
      </c>
      <c r="G39" s="76"/>
      <c r="H39" s="76"/>
      <c r="I39" s="76"/>
    </row>
    <row r="40" spans="1:9">
      <c r="A40" s="107">
        <v>58</v>
      </c>
      <c r="B40" s="201" t="s">
        <v>1784</v>
      </c>
      <c r="C40" s="180" t="s">
        <v>1785</v>
      </c>
      <c r="D40" s="152">
        <v>96957</v>
      </c>
      <c r="E40" s="152">
        <v>103883</v>
      </c>
      <c r="F40" s="153">
        <v>138510.00000000003</v>
      </c>
      <c r="G40" s="76"/>
      <c r="H40" s="76"/>
      <c r="I40" s="76"/>
    </row>
    <row r="41" spans="1:9">
      <c r="A41" s="107">
        <v>59</v>
      </c>
      <c r="B41" s="201" t="s">
        <v>1786</v>
      </c>
      <c r="C41" s="180" t="s">
        <v>1787</v>
      </c>
      <c r="D41" s="152">
        <v>98469</v>
      </c>
      <c r="E41" s="152">
        <v>105503</v>
      </c>
      <c r="F41" s="153">
        <v>140670.00000000003</v>
      </c>
      <c r="G41" s="76"/>
      <c r="H41" s="76"/>
      <c r="I41" s="76"/>
    </row>
    <row r="42" spans="1:9">
      <c r="A42" s="107">
        <v>60</v>
      </c>
      <c r="B42" s="201" t="s">
        <v>1788</v>
      </c>
      <c r="C42" s="180" t="s">
        <v>1789</v>
      </c>
      <c r="D42" s="152">
        <v>99981</v>
      </c>
      <c r="E42" s="152">
        <v>107123</v>
      </c>
      <c r="F42" s="153">
        <v>142830.00000000003</v>
      </c>
      <c r="G42" s="76"/>
      <c r="H42" s="76"/>
      <c r="I42" s="76"/>
    </row>
    <row r="43" spans="1:9">
      <c r="A43" s="107">
        <v>61</v>
      </c>
      <c r="B43" s="201" t="s">
        <v>1790</v>
      </c>
      <c r="C43" s="180" t="s">
        <v>1791</v>
      </c>
      <c r="D43" s="152">
        <v>101493</v>
      </c>
      <c r="E43" s="152">
        <v>108743</v>
      </c>
      <c r="F43" s="153">
        <v>144990.00000000003</v>
      </c>
      <c r="G43" s="76"/>
      <c r="H43" s="76"/>
      <c r="I43" s="76"/>
    </row>
    <row r="44" spans="1:9">
      <c r="A44" s="107">
        <v>62</v>
      </c>
      <c r="B44" s="201" t="s">
        <v>1792</v>
      </c>
      <c r="C44" s="180" t="s">
        <v>1793</v>
      </c>
      <c r="D44" s="152">
        <v>103005</v>
      </c>
      <c r="E44" s="152">
        <v>110363</v>
      </c>
      <c r="F44" s="153">
        <v>147150.00000000003</v>
      </c>
      <c r="G44" s="76"/>
      <c r="H44" s="76"/>
      <c r="I44" s="76"/>
    </row>
    <row r="45" spans="1:9">
      <c r="A45" s="107">
        <v>63</v>
      </c>
      <c r="B45" s="201" t="s">
        <v>1794</v>
      </c>
      <c r="C45" s="180" t="s">
        <v>1795</v>
      </c>
      <c r="D45" s="152">
        <v>104517</v>
      </c>
      <c r="E45" s="152">
        <v>111983</v>
      </c>
      <c r="F45" s="153">
        <v>149310.00000000003</v>
      </c>
      <c r="G45" s="76"/>
      <c r="H45" s="76"/>
      <c r="I45" s="76"/>
    </row>
    <row r="46" spans="1:9">
      <c r="A46" s="107">
        <v>64</v>
      </c>
      <c r="B46" s="201" t="s">
        <v>1796</v>
      </c>
      <c r="C46" s="180" t="s">
        <v>1797</v>
      </c>
      <c r="D46" s="152">
        <v>106029</v>
      </c>
      <c r="E46" s="152">
        <v>113603</v>
      </c>
      <c r="F46" s="153">
        <v>151470.00000000003</v>
      </c>
      <c r="G46" s="76"/>
      <c r="H46" s="76"/>
      <c r="I46" s="76"/>
    </row>
    <row r="47" spans="1:9">
      <c r="A47" s="107">
        <v>65</v>
      </c>
      <c r="B47" s="201" t="s">
        <v>1798</v>
      </c>
      <c r="C47" s="180" t="s">
        <v>1799</v>
      </c>
      <c r="D47" s="152">
        <v>107541</v>
      </c>
      <c r="E47" s="152">
        <v>115223</v>
      </c>
      <c r="F47" s="153">
        <v>153630.00000000003</v>
      </c>
      <c r="G47" s="76"/>
      <c r="H47" s="76"/>
      <c r="I47" s="76"/>
    </row>
    <row r="48" spans="1:9">
      <c r="A48" s="107">
        <v>66</v>
      </c>
      <c r="B48" s="201" t="s">
        <v>1800</v>
      </c>
      <c r="C48" s="180" t="s">
        <v>1801</v>
      </c>
      <c r="D48" s="152">
        <v>109053</v>
      </c>
      <c r="E48" s="152">
        <v>116843</v>
      </c>
      <c r="F48" s="153">
        <v>155790.00000000003</v>
      </c>
      <c r="G48" s="76"/>
      <c r="H48" s="76"/>
      <c r="I48" s="76"/>
    </row>
    <row r="49" spans="1:9">
      <c r="A49" s="107">
        <v>67</v>
      </c>
      <c r="B49" s="201" t="s">
        <v>1802</v>
      </c>
      <c r="C49" s="180" t="s">
        <v>1803</v>
      </c>
      <c r="D49" s="152">
        <v>110565</v>
      </c>
      <c r="E49" s="152">
        <v>118463</v>
      </c>
      <c r="F49" s="153">
        <v>157950.00000000003</v>
      </c>
      <c r="G49" s="76"/>
      <c r="H49" s="76"/>
      <c r="I49" s="76"/>
    </row>
    <row r="50" spans="1:9">
      <c r="A50" s="107">
        <v>68</v>
      </c>
      <c r="B50" s="201" t="s">
        <v>1804</v>
      </c>
      <c r="C50" s="180" t="s">
        <v>1805</v>
      </c>
      <c r="D50" s="152">
        <v>112077</v>
      </c>
      <c r="E50" s="152">
        <v>120083</v>
      </c>
      <c r="F50" s="153">
        <v>160110.00000000003</v>
      </c>
      <c r="G50" s="76"/>
      <c r="H50" s="76"/>
      <c r="I50" s="76"/>
    </row>
    <row r="51" spans="1:9">
      <c r="A51" s="107">
        <v>69</v>
      </c>
      <c r="B51" s="201" t="s">
        <v>1806</v>
      </c>
      <c r="C51" s="180" t="s">
        <v>1807</v>
      </c>
      <c r="D51" s="152">
        <v>113589</v>
      </c>
      <c r="E51" s="152">
        <v>121703</v>
      </c>
      <c r="F51" s="153">
        <v>162270.00000000003</v>
      </c>
      <c r="G51" s="76"/>
      <c r="H51" s="76"/>
      <c r="I51" s="76"/>
    </row>
    <row r="52" spans="1:9">
      <c r="A52" s="107">
        <v>70</v>
      </c>
      <c r="B52" s="201" t="s">
        <v>1808</v>
      </c>
      <c r="C52" s="180" t="s">
        <v>1809</v>
      </c>
      <c r="D52" s="152">
        <v>115101</v>
      </c>
      <c r="E52" s="152">
        <v>123323</v>
      </c>
      <c r="F52" s="153">
        <v>164430</v>
      </c>
      <c r="G52" s="76"/>
      <c r="H52" s="76"/>
      <c r="I52" s="76"/>
    </row>
    <row r="53" spans="1:9">
      <c r="A53" s="107">
        <v>71</v>
      </c>
      <c r="B53" s="201" t="s">
        <v>1810</v>
      </c>
      <c r="C53" s="180" t="s">
        <v>1811</v>
      </c>
      <c r="D53" s="152">
        <v>116613</v>
      </c>
      <c r="E53" s="152">
        <v>124943</v>
      </c>
      <c r="F53" s="153">
        <v>166590</v>
      </c>
      <c r="G53" s="76"/>
      <c r="H53" s="76"/>
      <c r="I53" s="76"/>
    </row>
    <row r="54" spans="1:9">
      <c r="A54" s="107">
        <v>72</v>
      </c>
      <c r="B54" s="201" t="s">
        <v>1812</v>
      </c>
      <c r="C54" s="180" t="s">
        <v>1813</v>
      </c>
      <c r="D54" s="152">
        <v>118125</v>
      </c>
      <c r="E54" s="152">
        <v>126563</v>
      </c>
      <c r="F54" s="153">
        <v>168750</v>
      </c>
      <c r="G54" s="76"/>
      <c r="H54" s="76"/>
      <c r="I54" s="76"/>
    </row>
    <row r="55" spans="1:9">
      <c r="A55" s="107">
        <v>73</v>
      </c>
      <c r="B55" s="201" t="s">
        <v>1814</v>
      </c>
      <c r="C55" s="180" t="s">
        <v>1815</v>
      </c>
      <c r="D55" s="152">
        <v>119637</v>
      </c>
      <c r="E55" s="152">
        <v>128183</v>
      </c>
      <c r="F55" s="153">
        <v>170910</v>
      </c>
      <c r="G55" s="76"/>
      <c r="H55" s="76"/>
      <c r="I55" s="76"/>
    </row>
    <row r="56" spans="1:9">
      <c r="A56" s="107">
        <v>74</v>
      </c>
      <c r="B56" s="201" t="s">
        <v>1816</v>
      </c>
      <c r="C56" s="180" t="s">
        <v>1817</v>
      </c>
      <c r="D56" s="152">
        <v>121149</v>
      </c>
      <c r="E56" s="152">
        <v>129803</v>
      </c>
      <c r="F56" s="153">
        <v>173070</v>
      </c>
      <c r="G56" s="76"/>
      <c r="H56" s="76"/>
      <c r="I56" s="76"/>
    </row>
    <row r="57" spans="1:9">
      <c r="A57" s="107">
        <v>75</v>
      </c>
      <c r="B57" s="201" t="s">
        <v>1818</v>
      </c>
      <c r="C57" s="180" t="s">
        <v>1819</v>
      </c>
      <c r="D57" s="152">
        <v>122661</v>
      </c>
      <c r="E57" s="152">
        <v>131423</v>
      </c>
      <c r="F57" s="153">
        <v>175230</v>
      </c>
      <c r="G57" s="76"/>
      <c r="H57" s="76"/>
      <c r="I57" s="76"/>
    </row>
    <row r="58" spans="1:9">
      <c r="A58" s="107">
        <v>76</v>
      </c>
      <c r="B58" s="201" t="s">
        <v>1820</v>
      </c>
      <c r="C58" s="180" t="s">
        <v>1821</v>
      </c>
      <c r="D58" s="152">
        <v>124173</v>
      </c>
      <c r="E58" s="152">
        <v>133043</v>
      </c>
      <c r="F58" s="153">
        <v>177390</v>
      </c>
      <c r="G58" s="76"/>
      <c r="H58" s="76"/>
      <c r="I58" s="76"/>
    </row>
    <row r="59" spans="1:9">
      <c r="A59" s="107">
        <v>77</v>
      </c>
      <c r="B59" s="201" t="s">
        <v>1822</v>
      </c>
      <c r="C59" s="180" t="s">
        <v>1823</v>
      </c>
      <c r="D59" s="152">
        <v>125685</v>
      </c>
      <c r="E59" s="152">
        <v>134663</v>
      </c>
      <c r="F59" s="153">
        <v>179550</v>
      </c>
      <c r="G59" s="76"/>
      <c r="H59" s="76"/>
      <c r="I59" s="76"/>
    </row>
    <row r="60" spans="1:9">
      <c r="A60" s="107">
        <v>78</v>
      </c>
      <c r="B60" s="201" t="s">
        <v>1824</v>
      </c>
      <c r="C60" s="180" t="s">
        <v>1825</v>
      </c>
      <c r="D60" s="152">
        <v>127197</v>
      </c>
      <c r="E60" s="152">
        <v>136283</v>
      </c>
      <c r="F60" s="153">
        <v>181710</v>
      </c>
      <c r="G60" s="76"/>
      <c r="H60" s="76"/>
      <c r="I60" s="76"/>
    </row>
    <row r="61" spans="1:9">
      <c r="A61" s="107">
        <v>79</v>
      </c>
      <c r="B61" s="201" t="s">
        <v>1826</v>
      </c>
      <c r="C61" s="180" t="s">
        <v>1827</v>
      </c>
      <c r="D61" s="152">
        <v>128709</v>
      </c>
      <c r="E61" s="152">
        <v>137903</v>
      </c>
      <c r="F61" s="153">
        <v>183870</v>
      </c>
      <c r="G61" s="76"/>
      <c r="H61" s="76"/>
      <c r="I61" s="76"/>
    </row>
    <row r="62" spans="1:9">
      <c r="A62" s="107">
        <v>80</v>
      </c>
      <c r="B62" s="201" t="s">
        <v>1828</v>
      </c>
      <c r="C62" s="180" t="s">
        <v>1829</v>
      </c>
      <c r="D62" s="152">
        <v>130221</v>
      </c>
      <c r="E62" s="152">
        <v>139523</v>
      </c>
      <c r="F62" s="153">
        <v>186030</v>
      </c>
      <c r="G62" s="76"/>
      <c r="H62" s="76"/>
      <c r="I62" s="76"/>
    </row>
    <row r="63" spans="1:9">
      <c r="A63" s="107">
        <v>81</v>
      </c>
      <c r="B63" s="201" t="s">
        <v>1830</v>
      </c>
      <c r="C63" s="180" t="s">
        <v>1831</v>
      </c>
      <c r="D63" s="152">
        <v>131733</v>
      </c>
      <c r="E63" s="152">
        <v>141143</v>
      </c>
      <c r="F63" s="153">
        <v>188190</v>
      </c>
      <c r="G63" s="76"/>
      <c r="H63" s="76"/>
      <c r="I63" s="76"/>
    </row>
    <row r="64" spans="1:9">
      <c r="A64" s="107">
        <v>82</v>
      </c>
      <c r="B64" s="201" t="s">
        <v>1832</v>
      </c>
      <c r="C64" s="180" t="s">
        <v>1833</v>
      </c>
      <c r="D64" s="152">
        <v>133245</v>
      </c>
      <c r="E64" s="152">
        <v>142763</v>
      </c>
      <c r="F64" s="153">
        <v>190350</v>
      </c>
      <c r="G64" s="76"/>
      <c r="H64" s="76"/>
      <c r="I64" s="76"/>
    </row>
    <row r="65" spans="1:9">
      <c r="A65" s="107">
        <v>83</v>
      </c>
      <c r="B65" s="201" t="s">
        <v>1834</v>
      </c>
      <c r="C65" s="180" t="s">
        <v>1835</v>
      </c>
      <c r="D65" s="152">
        <v>134757</v>
      </c>
      <c r="E65" s="152">
        <v>144383</v>
      </c>
      <c r="F65" s="153">
        <v>192510</v>
      </c>
      <c r="G65" s="76"/>
      <c r="H65" s="76"/>
      <c r="I65" s="76"/>
    </row>
    <row r="66" spans="1:9">
      <c r="A66" s="107">
        <v>84</v>
      </c>
      <c r="B66" s="201" t="s">
        <v>1836</v>
      </c>
      <c r="C66" s="180" t="s">
        <v>1837</v>
      </c>
      <c r="D66" s="152">
        <v>136269</v>
      </c>
      <c r="E66" s="152">
        <v>146003</v>
      </c>
      <c r="F66" s="153">
        <v>194670</v>
      </c>
      <c r="G66" s="76"/>
      <c r="H66" s="76"/>
      <c r="I66" s="76"/>
    </row>
    <row r="67" spans="1:9">
      <c r="A67" s="107">
        <v>85</v>
      </c>
      <c r="B67" s="201" t="s">
        <v>1838</v>
      </c>
      <c r="C67" s="180" t="s">
        <v>1839</v>
      </c>
      <c r="D67" s="152">
        <v>137781</v>
      </c>
      <c r="E67" s="152">
        <v>147623</v>
      </c>
      <c r="F67" s="153">
        <v>196830</v>
      </c>
      <c r="G67" s="76"/>
      <c r="H67" s="76"/>
      <c r="I67" s="76"/>
    </row>
    <row r="68" spans="1:9">
      <c r="A68" s="107">
        <v>86</v>
      </c>
      <c r="B68" s="201" t="s">
        <v>1840</v>
      </c>
      <c r="C68" s="180" t="s">
        <v>1841</v>
      </c>
      <c r="D68" s="152">
        <v>139293</v>
      </c>
      <c r="E68" s="152">
        <v>149243</v>
      </c>
      <c r="F68" s="153">
        <v>198990</v>
      </c>
      <c r="G68" s="76"/>
      <c r="H68" s="76"/>
      <c r="I68" s="76"/>
    </row>
    <row r="69" spans="1:9">
      <c r="A69" s="107">
        <v>87</v>
      </c>
      <c r="B69" s="201" t="s">
        <v>1842</v>
      </c>
      <c r="C69" s="180" t="s">
        <v>1843</v>
      </c>
      <c r="D69" s="152">
        <v>140805</v>
      </c>
      <c r="E69" s="152">
        <v>150863</v>
      </c>
      <c r="F69" s="153">
        <v>201150</v>
      </c>
      <c r="G69" s="76"/>
      <c r="H69" s="76"/>
      <c r="I69" s="76"/>
    </row>
    <row r="70" spans="1:9">
      <c r="A70" s="107">
        <v>88</v>
      </c>
      <c r="B70" s="201" t="s">
        <v>1844</v>
      </c>
      <c r="C70" s="180" t="s">
        <v>1845</v>
      </c>
      <c r="D70" s="152">
        <v>142317</v>
      </c>
      <c r="E70" s="152">
        <v>152483</v>
      </c>
      <c r="F70" s="153">
        <v>203310</v>
      </c>
      <c r="G70" s="76"/>
      <c r="H70" s="76"/>
      <c r="I70" s="76"/>
    </row>
    <row r="71" spans="1:9">
      <c r="A71" s="107">
        <v>89</v>
      </c>
      <c r="B71" s="201" t="s">
        <v>1846</v>
      </c>
      <c r="C71" s="180" t="s">
        <v>1847</v>
      </c>
      <c r="D71" s="152">
        <v>143829</v>
      </c>
      <c r="E71" s="152">
        <v>154103</v>
      </c>
      <c r="F71" s="153">
        <v>205470</v>
      </c>
      <c r="G71" s="76"/>
      <c r="H71" s="76"/>
      <c r="I71" s="76"/>
    </row>
    <row r="72" spans="1:9">
      <c r="A72" s="107">
        <v>90</v>
      </c>
      <c r="B72" s="201" t="s">
        <v>1848</v>
      </c>
      <c r="C72" s="180" t="s">
        <v>1849</v>
      </c>
      <c r="D72" s="152">
        <v>145341</v>
      </c>
      <c r="E72" s="152">
        <v>155723</v>
      </c>
      <c r="F72" s="153">
        <v>207630</v>
      </c>
      <c r="G72" s="76"/>
      <c r="H72" s="76"/>
      <c r="I72" s="76"/>
    </row>
    <row r="73" spans="1:9">
      <c r="A73" s="107">
        <v>91</v>
      </c>
      <c r="B73" s="201" t="s">
        <v>1850</v>
      </c>
      <c r="C73" s="180" t="s">
        <v>1851</v>
      </c>
      <c r="D73" s="152">
        <v>146853</v>
      </c>
      <c r="E73" s="152">
        <v>157343</v>
      </c>
      <c r="F73" s="153">
        <v>209790</v>
      </c>
      <c r="G73" s="76"/>
      <c r="H73" s="76"/>
      <c r="I73" s="76"/>
    </row>
    <row r="74" spans="1:9">
      <c r="A74" s="107">
        <v>92</v>
      </c>
      <c r="B74" s="201" t="s">
        <v>1852</v>
      </c>
      <c r="C74" s="180" t="s">
        <v>1853</v>
      </c>
      <c r="D74" s="152">
        <v>148365</v>
      </c>
      <c r="E74" s="152">
        <v>158963</v>
      </c>
      <c r="F74" s="153">
        <v>211950</v>
      </c>
      <c r="G74" s="76"/>
      <c r="H74" s="76"/>
      <c r="I74" s="76"/>
    </row>
    <row r="75" spans="1:9">
      <c r="A75" s="107">
        <v>93</v>
      </c>
      <c r="B75" s="201" t="s">
        <v>1854</v>
      </c>
      <c r="C75" s="180" t="s">
        <v>1855</v>
      </c>
      <c r="D75" s="152">
        <v>149877</v>
      </c>
      <c r="E75" s="152">
        <v>160583</v>
      </c>
      <c r="F75" s="153">
        <v>214110</v>
      </c>
      <c r="G75" s="76"/>
      <c r="H75" s="76"/>
      <c r="I75" s="76"/>
    </row>
    <row r="76" spans="1:9">
      <c r="A76" s="107">
        <v>94</v>
      </c>
      <c r="B76" s="201" t="s">
        <v>1856</v>
      </c>
      <c r="C76" s="180" t="s">
        <v>1857</v>
      </c>
      <c r="D76" s="152">
        <v>151389</v>
      </c>
      <c r="E76" s="152">
        <v>162203</v>
      </c>
      <c r="F76" s="153">
        <v>216270</v>
      </c>
      <c r="G76" s="76"/>
      <c r="H76" s="76"/>
      <c r="I76" s="76"/>
    </row>
    <row r="77" spans="1:9">
      <c r="A77" s="107">
        <v>95</v>
      </c>
      <c r="B77" s="201" t="s">
        <v>1858</v>
      </c>
      <c r="C77" s="180" t="s">
        <v>1859</v>
      </c>
      <c r="D77" s="152">
        <v>152901</v>
      </c>
      <c r="E77" s="152">
        <v>163823</v>
      </c>
      <c r="F77" s="153">
        <v>218430</v>
      </c>
      <c r="G77" s="76"/>
      <c r="H77" s="76"/>
      <c r="I77" s="76"/>
    </row>
    <row r="78" spans="1:9">
      <c r="A78" s="107">
        <v>96</v>
      </c>
      <c r="B78" s="201" t="s">
        <v>1860</v>
      </c>
      <c r="C78" s="180" t="s">
        <v>1861</v>
      </c>
      <c r="D78" s="152">
        <v>154413</v>
      </c>
      <c r="E78" s="152">
        <v>165443</v>
      </c>
      <c r="F78" s="153">
        <v>220590</v>
      </c>
      <c r="G78" s="76"/>
      <c r="H78" s="76"/>
      <c r="I78" s="76"/>
    </row>
    <row r="79" spans="1:9">
      <c r="A79" s="107">
        <v>97</v>
      </c>
      <c r="B79" s="201" t="s">
        <v>1862</v>
      </c>
      <c r="C79" s="180" t="s">
        <v>1863</v>
      </c>
      <c r="D79" s="152">
        <v>155925</v>
      </c>
      <c r="E79" s="152">
        <v>167063</v>
      </c>
      <c r="F79" s="153">
        <v>222750</v>
      </c>
      <c r="G79" s="76"/>
      <c r="H79" s="76"/>
      <c r="I79" s="76"/>
    </row>
    <row r="80" spans="1:9">
      <c r="A80" s="107">
        <v>98</v>
      </c>
      <c r="B80" s="201" t="s">
        <v>1864</v>
      </c>
      <c r="C80" s="180" t="s">
        <v>1865</v>
      </c>
      <c r="D80" s="152">
        <v>157437</v>
      </c>
      <c r="E80" s="152">
        <v>168683</v>
      </c>
      <c r="F80" s="153">
        <v>224910</v>
      </c>
      <c r="G80" s="76"/>
      <c r="H80" s="76"/>
      <c r="I80" s="76"/>
    </row>
    <row r="81" spans="1:9">
      <c r="A81" s="107">
        <v>99</v>
      </c>
      <c r="B81" s="201" t="s">
        <v>1866</v>
      </c>
      <c r="C81" s="180" t="s">
        <v>1867</v>
      </c>
      <c r="D81" s="152">
        <v>158949</v>
      </c>
      <c r="E81" s="152">
        <v>170303</v>
      </c>
      <c r="F81" s="153">
        <v>227070</v>
      </c>
      <c r="G81" s="76"/>
      <c r="H81" s="76"/>
      <c r="I81" s="76"/>
    </row>
    <row r="82" spans="1:9">
      <c r="A82" s="107">
        <v>100</v>
      </c>
      <c r="B82" s="201" t="s">
        <v>1868</v>
      </c>
      <c r="C82" s="180" t="s">
        <v>1869</v>
      </c>
      <c r="D82" s="152">
        <v>160461</v>
      </c>
      <c r="E82" s="152">
        <v>171923</v>
      </c>
      <c r="F82" s="153">
        <v>229230</v>
      </c>
      <c r="G82" s="76"/>
      <c r="H82" s="76"/>
      <c r="I82" s="76"/>
    </row>
    <row r="83" spans="1:9">
      <c r="A83" s="107">
        <v>101</v>
      </c>
      <c r="B83" s="201" t="s">
        <v>1870</v>
      </c>
      <c r="C83" s="180" t="s">
        <v>1871</v>
      </c>
      <c r="D83" s="152">
        <v>161784</v>
      </c>
      <c r="E83" s="152">
        <v>173340</v>
      </c>
      <c r="F83" s="153">
        <v>231120</v>
      </c>
      <c r="G83" s="76"/>
      <c r="H83" s="76"/>
      <c r="I83" s="76"/>
    </row>
    <row r="84" spans="1:9">
      <c r="A84" s="107">
        <v>102</v>
      </c>
      <c r="B84" s="201" t="s">
        <v>1872</v>
      </c>
      <c r="C84" s="180" t="s">
        <v>1873</v>
      </c>
      <c r="D84" s="152">
        <v>163107</v>
      </c>
      <c r="E84" s="152">
        <v>174758</v>
      </c>
      <c r="F84" s="153">
        <v>233010</v>
      </c>
      <c r="G84" s="76"/>
      <c r="H84" s="76"/>
      <c r="I84" s="76"/>
    </row>
    <row r="85" spans="1:9">
      <c r="A85" s="107">
        <v>103</v>
      </c>
      <c r="B85" s="201" t="s">
        <v>1874</v>
      </c>
      <c r="C85" s="180" t="s">
        <v>1875</v>
      </c>
      <c r="D85" s="152">
        <v>164430</v>
      </c>
      <c r="E85" s="152">
        <v>176175</v>
      </c>
      <c r="F85" s="153">
        <v>234900</v>
      </c>
      <c r="G85" s="76"/>
      <c r="H85" s="76"/>
      <c r="I85" s="76"/>
    </row>
    <row r="86" spans="1:9">
      <c r="A86" s="107">
        <v>104</v>
      </c>
      <c r="B86" s="201" t="s">
        <v>1876</v>
      </c>
      <c r="C86" s="180" t="s">
        <v>1877</v>
      </c>
      <c r="D86" s="152">
        <v>165753</v>
      </c>
      <c r="E86" s="152">
        <v>177593</v>
      </c>
      <c r="F86" s="153">
        <v>236790</v>
      </c>
      <c r="G86" s="76"/>
      <c r="H86" s="76"/>
      <c r="I86" s="76"/>
    </row>
    <row r="87" spans="1:9">
      <c r="A87" s="107">
        <v>105</v>
      </c>
      <c r="B87" s="201" t="s">
        <v>1878</v>
      </c>
      <c r="C87" s="180" t="s">
        <v>1879</v>
      </c>
      <c r="D87" s="152">
        <v>167076</v>
      </c>
      <c r="E87" s="152">
        <v>179010</v>
      </c>
      <c r="F87" s="153">
        <v>238680</v>
      </c>
      <c r="G87" s="76"/>
      <c r="H87" s="76"/>
      <c r="I87" s="76"/>
    </row>
    <row r="88" spans="1:9">
      <c r="A88" s="107">
        <v>106</v>
      </c>
      <c r="B88" s="201" t="s">
        <v>1880</v>
      </c>
      <c r="C88" s="180" t="s">
        <v>1881</v>
      </c>
      <c r="D88" s="152">
        <v>168399</v>
      </c>
      <c r="E88" s="152">
        <v>180428</v>
      </c>
      <c r="F88" s="153">
        <v>240570</v>
      </c>
      <c r="G88" s="76"/>
      <c r="H88" s="76"/>
      <c r="I88" s="76"/>
    </row>
    <row r="89" spans="1:9">
      <c r="A89" s="107">
        <v>107</v>
      </c>
      <c r="B89" s="201" t="s">
        <v>1882</v>
      </c>
      <c r="C89" s="180" t="s">
        <v>1883</v>
      </c>
      <c r="D89" s="152">
        <v>169722</v>
      </c>
      <c r="E89" s="152">
        <v>181845</v>
      </c>
      <c r="F89" s="153">
        <v>242460</v>
      </c>
      <c r="G89" s="76"/>
      <c r="H89" s="76"/>
      <c r="I89" s="76"/>
    </row>
    <row r="90" spans="1:9">
      <c r="A90" s="107">
        <v>108</v>
      </c>
      <c r="B90" s="201" t="s">
        <v>1884</v>
      </c>
      <c r="C90" s="180" t="s">
        <v>1885</v>
      </c>
      <c r="D90" s="152">
        <v>171045</v>
      </c>
      <c r="E90" s="152">
        <v>183263</v>
      </c>
      <c r="F90" s="153">
        <v>244350</v>
      </c>
      <c r="G90" s="76"/>
      <c r="H90" s="76"/>
      <c r="I90" s="76"/>
    </row>
    <row r="91" spans="1:9">
      <c r="A91" s="107">
        <v>109</v>
      </c>
      <c r="B91" s="201" t="s">
        <v>1886</v>
      </c>
      <c r="C91" s="180" t="s">
        <v>1887</v>
      </c>
      <c r="D91" s="152">
        <v>172368</v>
      </c>
      <c r="E91" s="152">
        <v>184680</v>
      </c>
      <c r="F91" s="153">
        <v>246240</v>
      </c>
      <c r="G91" s="76"/>
      <c r="H91" s="76"/>
      <c r="I91" s="76"/>
    </row>
    <row r="92" spans="1:9">
      <c r="A92" s="107">
        <v>110</v>
      </c>
      <c r="B92" s="201" t="s">
        <v>1888</v>
      </c>
      <c r="C92" s="180" t="s">
        <v>1889</v>
      </c>
      <c r="D92" s="152">
        <v>173691</v>
      </c>
      <c r="E92" s="152">
        <v>186098</v>
      </c>
      <c r="F92" s="153">
        <v>248130</v>
      </c>
      <c r="G92" s="76"/>
      <c r="H92" s="76"/>
      <c r="I92" s="76"/>
    </row>
    <row r="93" spans="1:9">
      <c r="A93" s="107">
        <v>111</v>
      </c>
      <c r="B93" s="201" t="s">
        <v>1890</v>
      </c>
      <c r="C93" s="180" t="s">
        <v>1891</v>
      </c>
      <c r="D93" s="152">
        <v>175014</v>
      </c>
      <c r="E93" s="152">
        <v>187515</v>
      </c>
      <c r="F93" s="153">
        <v>250020</v>
      </c>
      <c r="G93" s="76"/>
      <c r="H93" s="76"/>
      <c r="I93" s="76"/>
    </row>
    <row r="94" spans="1:9">
      <c r="A94" s="107">
        <v>112</v>
      </c>
      <c r="B94" s="201" t="s">
        <v>1892</v>
      </c>
      <c r="C94" s="180" t="s">
        <v>1893</v>
      </c>
      <c r="D94" s="152">
        <v>176337</v>
      </c>
      <c r="E94" s="152">
        <v>188933</v>
      </c>
      <c r="F94" s="153">
        <v>251910</v>
      </c>
      <c r="G94" s="76"/>
      <c r="H94" s="76"/>
      <c r="I94" s="76"/>
    </row>
    <row r="95" spans="1:9">
      <c r="A95" s="107">
        <v>113</v>
      </c>
      <c r="B95" s="201" t="s">
        <v>1894</v>
      </c>
      <c r="C95" s="180" t="s">
        <v>1895</v>
      </c>
      <c r="D95" s="152">
        <v>177660</v>
      </c>
      <c r="E95" s="152">
        <v>190350</v>
      </c>
      <c r="F95" s="153">
        <v>253800</v>
      </c>
      <c r="G95" s="76"/>
      <c r="H95" s="76"/>
      <c r="I95" s="76"/>
    </row>
    <row r="96" spans="1:9">
      <c r="A96" s="107">
        <v>114</v>
      </c>
      <c r="B96" s="201" t="s">
        <v>1896</v>
      </c>
      <c r="C96" s="180" t="s">
        <v>1897</v>
      </c>
      <c r="D96" s="152">
        <v>178983</v>
      </c>
      <c r="E96" s="152">
        <v>191768</v>
      </c>
      <c r="F96" s="153">
        <v>255690</v>
      </c>
      <c r="G96" s="76"/>
      <c r="H96" s="76"/>
      <c r="I96" s="76"/>
    </row>
    <row r="97" spans="1:9">
      <c r="A97" s="107">
        <v>115</v>
      </c>
      <c r="B97" s="201" t="s">
        <v>1898</v>
      </c>
      <c r="C97" s="180" t="s">
        <v>1899</v>
      </c>
      <c r="D97" s="152">
        <v>180306</v>
      </c>
      <c r="E97" s="152">
        <v>193185</v>
      </c>
      <c r="F97" s="153">
        <v>257580</v>
      </c>
      <c r="G97" s="76"/>
      <c r="H97" s="76"/>
      <c r="I97" s="76"/>
    </row>
    <row r="98" spans="1:9">
      <c r="A98" s="107">
        <v>116</v>
      </c>
      <c r="B98" s="201" t="s">
        <v>1900</v>
      </c>
      <c r="C98" s="180" t="s">
        <v>1901</v>
      </c>
      <c r="D98" s="152">
        <v>181629</v>
      </c>
      <c r="E98" s="152">
        <v>194603</v>
      </c>
      <c r="F98" s="153">
        <v>259470</v>
      </c>
      <c r="G98" s="76"/>
      <c r="H98" s="76"/>
      <c r="I98" s="76"/>
    </row>
    <row r="99" spans="1:9">
      <c r="A99" s="107">
        <v>117</v>
      </c>
      <c r="B99" s="201" t="s">
        <v>1902</v>
      </c>
      <c r="C99" s="180" t="s">
        <v>1903</v>
      </c>
      <c r="D99" s="152">
        <v>182952</v>
      </c>
      <c r="E99" s="152">
        <v>196020</v>
      </c>
      <c r="F99" s="153">
        <v>261360</v>
      </c>
      <c r="G99" s="76"/>
      <c r="H99" s="76"/>
      <c r="I99" s="76"/>
    </row>
    <row r="100" spans="1:9">
      <c r="A100" s="107">
        <v>118</v>
      </c>
      <c r="B100" s="201" t="s">
        <v>1904</v>
      </c>
      <c r="C100" s="180" t="s">
        <v>1905</v>
      </c>
      <c r="D100" s="152">
        <v>184275</v>
      </c>
      <c r="E100" s="152">
        <v>197438</v>
      </c>
      <c r="F100" s="153">
        <v>263250</v>
      </c>
      <c r="G100" s="76"/>
      <c r="H100" s="76"/>
      <c r="I100" s="76"/>
    </row>
    <row r="101" spans="1:9">
      <c r="A101" s="107">
        <v>119</v>
      </c>
      <c r="B101" s="201" t="s">
        <v>1906</v>
      </c>
      <c r="C101" s="180" t="s">
        <v>1907</v>
      </c>
      <c r="D101" s="152">
        <v>185598</v>
      </c>
      <c r="E101" s="152">
        <v>198855</v>
      </c>
      <c r="F101" s="153">
        <v>265140</v>
      </c>
      <c r="G101" s="76"/>
      <c r="H101" s="76"/>
      <c r="I101" s="76"/>
    </row>
    <row r="102" spans="1:9">
      <c r="A102" s="107">
        <v>120</v>
      </c>
      <c r="B102" s="201" t="s">
        <v>1908</v>
      </c>
      <c r="C102" s="180" t="s">
        <v>1909</v>
      </c>
      <c r="D102" s="152">
        <v>186921</v>
      </c>
      <c r="E102" s="152">
        <v>200273</v>
      </c>
      <c r="F102" s="153">
        <v>267030</v>
      </c>
      <c r="G102" s="76"/>
      <c r="H102" s="76"/>
      <c r="I102" s="76"/>
    </row>
    <row r="103" spans="1:9">
      <c r="A103" s="107">
        <v>121</v>
      </c>
      <c r="B103" s="201" t="s">
        <v>1910</v>
      </c>
      <c r="C103" s="180" t="s">
        <v>1911</v>
      </c>
      <c r="D103" s="152">
        <v>188244</v>
      </c>
      <c r="E103" s="152">
        <v>201690</v>
      </c>
      <c r="F103" s="153">
        <v>268920</v>
      </c>
      <c r="G103" s="76"/>
      <c r="H103" s="76"/>
      <c r="I103" s="76"/>
    </row>
    <row r="104" spans="1:9">
      <c r="A104" s="107">
        <v>122</v>
      </c>
      <c r="B104" s="201" t="s">
        <v>1912</v>
      </c>
      <c r="C104" s="180" t="s">
        <v>1913</v>
      </c>
      <c r="D104" s="152">
        <v>189567</v>
      </c>
      <c r="E104" s="152">
        <v>203108</v>
      </c>
      <c r="F104" s="153">
        <v>270810</v>
      </c>
      <c r="G104" s="76"/>
      <c r="H104" s="76"/>
      <c r="I104" s="76"/>
    </row>
    <row r="105" spans="1:9">
      <c r="A105" s="107">
        <v>123</v>
      </c>
      <c r="B105" s="201" t="s">
        <v>1914</v>
      </c>
      <c r="C105" s="180" t="s">
        <v>1915</v>
      </c>
      <c r="D105" s="152">
        <v>190890</v>
      </c>
      <c r="E105" s="152">
        <v>204525</v>
      </c>
      <c r="F105" s="153">
        <v>272700</v>
      </c>
      <c r="G105" s="76"/>
      <c r="H105" s="76"/>
      <c r="I105" s="76"/>
    </row>
    <row r="106" spans="1:9">
      <c r="A106" s="107">
        <v>124</v>
      </c>
      <c r="B106" s="201" t="s">
        <v>1916</v>
      </c>
      <c r="C106" s="180" t="s">
        <v>1917</v>
      </c>
      <c r="D106" s="152">
        <v>192213</v>
      </c>
      <c r="E106" s="152">
        <v>205943</v>
      </c>
      <c r="F106" s="153">
        <v>274590</v>
      </c>
      <c r="G106" s="76"/>
      <c r="H106" s="76"/>
      <c r="I106" s="76"/>
    </row>
    <row r="107" spans="1:9">
      <c r="A107" s="107">
        <v>125</v>
      </c>
      <c r="B107" s="201" t="s">
        <v>1918</v>
      </c>
      <c r="C107" s="180" t="s">
        <v>1919</v>
      </c>
      <c r="D107" s="152">
        <v>193536</v>
      </c>
      <c r="E107" s="152">
        <v>207360</v>
      </c>
      <c r="F107" s="153">
        <v>276480</v>
      </c>
      <c r="G107" s="76"/>
      <c r="H107" s="76"/>
      <c r="I107" s="76"/>
    </row>
    <row r="108" spans="1:9">
      <c r="A108" s="107">
        <v>126</v>
      </c>
      <c r="B108" s="201" t="s">
        <v>1920</v>
      </c>
      <c r="C108" s="180" t="s">
        <v>1921</v>
      </c>
      <c r="D108" s="152">
        <v>194859</v>
      </c>
      <c r="E108" s="152">
        <v>208778</v>
      </c>
      <c r="F108" s="153">
        <v>278370.00000000006</v>
      </c>
      <c r="G108" s="76"/>
      <c r="H108" s="76"/>
      <c r="I108" s="76"/>
    </row>
    <row r="109" spans="1:9">
      <c r="A109" s="107">
        <v>127</v>
      </c>
      <c r="B109" s="201" t="s">
        <v>1922</v>
      </c>
      <c r="C109" s="180" t="s">
        <v>1923</v>
      </c>
      <c r="D109" s="152">
        <v>196182</v>
      </c>
      <c r="E109" s="152">
        <v>210195</v>
      </c>
      <c r="F109" s="153">
        <v>280260.00000000006</v>
      </c>
      <c r="G109" s="76"/>
      <c r="H109" s="76"/>
      <c r="I109" s="76"/>
    </row>
    <row r="110" spans="1:9">
      <c r="A110" s="107">
        <v>128</v>
      </c>
      <c r="B110" s="201" t="s">
        <v>1924</v>
      </c>
      <c r="C110" s="180" t="s">
        <v>1925</v>
      </c>
      <c r="D110" s="152">
        <v>197505</v>
      </c>
      <c r="E110" s="152">
        <v>211613</v>
      </c>
      <c r="F110" s="153">
        <v>282150.00000000006</v>
      </c>
      <c r="G110" s="76"/>
      <c r="H110" s="76"/>
      <c r="I110" s="76"/>
    </row>
    <row r="111" spans="1:9">
      <c r="A111" s="107">
        <v>129</v>
      </c>
      <c r="B111" s="201" t="s">
        <v>1926</v>
      </c>
      <c r="C111" s="180" t="s">
        <v>1927</v>
      </c>
      <c r="D111" s="152">
        <v>198828</v>
      </c>
      <c r="E111" s="152">
        <v>213030</v>
      </c>
      <c r="F111" s="153">
        <v>284040.00000000006</v>
      </c>
      <c r="G111" s="76"/>
      <c r="H111" s="76"/>
      <c r="I111" s="76"/>
    </row>
    <row r="112" spans="1:9">
      <c r="A112" s="107">
        <v>130</v>
      </c>
      <c r="B112" s="201" t="s">
        <v>1928</v>
      </c>
      <c r="C112" s="180" t="s">
        <v>1929</v>
      </c>
      <c r="D112" s="152">
        <v>200151</v>
      </c>
      <c r="E112" s="152">
        <v>214448</v>
      </c>
      <c r="F112" s="153">
        <v>285930.00000000006</v>
      </c>
      <c r="G112" s="76"/>
      <c r="H112" s="76"/>
      <c r="I112" s="76"/>
    </row>
    <row r="113" spans="1:9">
      <c r="A113" s="107">
        <v>131</v>
      </c>
      <c r="B113" s="201" t="s">
        <v>1930</v>
      </c>
      <c r="C113" s="180" t="s">
        <v>1931</v>
      </c>
      <c r="D113" s="152">
        <v>201474</v>
      </c>
      <c r="E113" s="152">
        <v>215865</v>
      </c>
      <c r="F113" s="153">
        <v>287820.00000000006</v>
      </c>
      <c r="G113" s="76"/>
      <c r="H113" s="76"/>
      <c r="I113" s="76"/>
    </row>
    <row r="114" spans="1:9">
      <c r="A114" s="107">
        <v>132</v>
      </c>
      <c r="B114" s="201" t="s">
        <v>1932</v>
      </c>
      <c r="C114" s="180" t="s">
        <v>1933</v>
      </c>
      <c r="D114" s="152">
        <v>202797</v>
      </c>
      <c r="E114" s="152">
        <v>217283</v>
      </c>
      <c r="F114" s="153">
        <v>289710.00000000006</v>
      </c>
      <c r="G114" s="76"/>
      <c r="H114" s="76"/>
      <c r="I114" s="76"/>
    </row>
    <row r="115" spans="1:9">
      <c r="A115" s="107">
        <v>133</v>
      </c>
      <c r="B115" s="201" t="s">
        <v>1934</v>
      </c>
      <c r="C115" s="180" t="s">
        <v>1935</v>
      </c>
      <c r="D115" s="152">
        <v>204120</v>
      </c>
      <c r="E115" s="152">
        <v>218700</v>
      </c>
      <c r="F115" s="153">
        <v>291600.00000000006</v>
      </c>
      <c r="G115" s="76"/>
      <c r="H115" s="76"/>
      <c r="I115" s="76"/>
    </row>
    <row r="116" spans="1:9">
      <c r="A116" s="107">
        <v>134</v>
      </c>
      <c r="B116" s="201" t="s">
        <v>1936</v>
      </c>
      <c r="C116" s="180" t="s">
        <v>1937</v>
      </c>
      <c r="D116" s="152">
        <v>205443</v>
      </c>
      <c r="E116" s="152">
        <v>220118</v>
      </c>
      <c r="F116" s="153">
        <v>293490.00000000006</v>
      </c>
      <c r="G116" s="76"/>
      <c r="H116" s="76"/>
      <c r="I116" s="76"/>
    </row>
    <row r="117" spans="1:9">
      <c r="A117" s="107">
        <v>135</v>
      </c>
      <c r="B117" s="201" t="s">
        <v>1938</v>
      </c>
      <c r="C117" s="180" t="s">
        <v>1939</v>
      </c>
      <c r="D117" s="152">
        <v>206766</v>
      </c>
      <c r="E117" s="152">
        <v>221535</v>
      </c>
      <c r="F117" s="153">
        <v>295380.00000000006</v>
      </c>
      <c r="G117" s="76"/>
      <c r="H117" s="76"/>
      <c r="I117" s="76"/>
    </row>
    <row r="118" spans="1:9">
      <c r="A118" s="107">
        <v>136</v>
      </c>
      <c r="B118" s="201" t="s">
        <v>1940</v>
      </c>
      <c r="C118" s="180" t="s">
        <v>1941</v>
      </c>
      <c r="D118" s="152">
        <v>208089</v>
      </c>
      <c r="E118" s="152">
        <v>222953</v>
      </c>
      <c r="F118" s="153">
        <v>297270.00000000006</v>
      </c>
      <c r="G118" s="76"/>
      <c r="H118" s="76"/>
      <c r="I118" s="76"/>
    </row>
    <row r="119" spans="1:9">
      <c r="A119" s="107">
        <v>137</v>
      </c>
      <c r="B119" s="201" t="s">
        <v>1942</v>
      </c>
      <c r="C119" s="180" t="s">
        <v>1943</v>
      </c>
      <c r="D119" s="152">
        <v>209412</v>
      </c>
      <c r="E119" s="152">
        <v>224370</v>
      </c>
      <c r="F119" s="153">
        <v>299160.00000000006</v>
      </c>
      <c r="G119" s="76"/>
      <c r="H119" s="76"/>
      <c r="I119" s="76"/>
    </row>
    <row r="120" spans="1:9">
      <c r="A120" s="107">
        <v>138</v>
      </c>
      <c r="B120" s="201" t="s">
        <v>1944</v>
      </c>
      <c r="C120" s="180" t="s">
        <v>1945</v>
      </c>
      <c r="D120" s="152">
        <v>210735</v>
      </c>
      <c r="E120" s="152">
        <v>225788</v>
      </c>
      <c r="F120" s="153">
        <v>301050.00000000006</v>
      </c>
      <c r="G120" s="76"/>
      <c r="H120" s="76"/>
      <c r="I120" s="76"/>
    </row>
    <row r="121" spans="1:9">
      <c r="A121" s="107">
        <v>139</v>
      </c>
      <c r="B121" s="201" t="s">
        <v>1946</v>
      </c>
      <c r="C121" s="180" t="s">
        <v>1947</v>
      </c>
      <c r="D121" s="152">
        <v>212058</v>
      </c>
      <c r="E121" s="152">
        <v>227205</v>
      </c>
      <c r="F121" s="153">
        <v>302940.00000000006</v>
      </c>
      <c r="G121" s="76"/>
      <c r="H121" s="76"/>
      <c r="I121" s="76"/>
    </row>
    <row r="122" spans="1:9">
      <c r="A122" s="107">
        <v>140</v>
      </c>
      <c r="B122" s="201" t="s">
        <v>1948</v>
      </c>
      <c r="C122" s="180" t="s">
        <v>1949</v>
      </c>
      <c r="D122" s="152">
        <v>213381</v>
      </c>
      <c r="E122" s="152">
        <v>228623</v>
      </c>
      <c r="F122" s="153">
        <v>304830.00000000006</v>
      </c>
      <c r="G122" s="76"/>
      <c r="H122" s="76"/>
      <c r="I122" s="76"/>
    </row>
    <row r="123" spans="1:9">
      <c r="A123" s="107">
        <v>141</v>
      </c>
      <c r="B123" s="201" t="s">
        <v>1950</v>
      </c>
      <c r="C123" s="180" t="s">
        <v>1951</v>
      </c>
      <c r="D123" s="152">
        <v>214704</v>
      </c>
      <c r="E123" s="152">
        <v>230040</v>
      </c>
      <c r="F123" s="153">
        <v>306720.00000000006</v>
      </c>
      <c r="G123" s="76"/>
      <c r="H123" s="76"/>
      <c r="I123" s="76"/>
    </row>
    <row r="124" spans="1:9">
      <c r="A124" s="107">
        <v>142</v>
      </c>
      <c r="B124" s="201" t="s">
        <v>1952</v>
      </c>
      <c r="C124" s="180" t="s">
        <v>1953</v>
      </c>
      <c r="D124" s="152">
        <v>216027</v>
      </c>
      <c r="E124" s="152">
        <v>231458</v>
      </c>
      <c r="F124" s="153">
        <v>308610.00000000006</v>
      </c>
      <c r="G124" s="76"/>
      <c r="H124" s="76"/>
      <c r="I124" s="76"/>
    </row>
    <row r="125" spans="1:9">
      <c r="A125" s="107">
        <v>143</v>
      </c>
      <c r="B125" s="201" t="s">
        <v>1954</v>
      </c>
      <c r="C125" s="180" t="s">
        <v>1955</v>
      </c>
      <c r="D125" s="152">
        <v>217350</v>
      </c>
      <c r="E125" s="152">
        <v>232875</v>
      </c>
      <c r="F125" s="153">
        <v>310500.00000000006</v>
      </c>
      <c r="G125" s="76"/>
      <c r="H125" s="76"/>
      <c r="I125" s="76"/>
    </row>
    <row r="126" spans="1:9">
      <c r="A126" s="107">
        <v>144</v>
      </c>
      <c r="B126" s="201" t="s">
        <v>1956</v>
      </c>
      <c r="C126" s="180" t="s">
        <v>1957</v>
      </c>
      <c r="D126" s="152">
        <v>218673</v>
      </c>
      <c r="E126" s="152">
        <v>234293</v>
      </c>
      <c r="F126" s="153">
        <v>312390.00000000006</v>
      </c>
      <c r="G126" s="76"/>
      <c r="H126" s="76"/>
      <c r="I126" s="76"/>
    </row>
    <row r="127" spans="1:9">
      <c r="A127" s="107">
        <v>145</v>
      </c>
      <c r="B127" s="201" t="s">
        <v>1958</v>
      </c>
      <c r="C127" s="180" t="s">
        <v>1959</v>
      </c>
      <c r="D127" s="152">
        <v>219996</v>
      </c>
      <c r="E127" s="152">
        <v>235710</v>
      </c>
      <c r="F127" s="153">
        <v>314280.00000000006</v>
      </c>
      <c r="G127" s="76"/>
      <c r="H127" s="76"/>
      <c r="I127" s="76"/>
    </row>
    <row r="128" spans="1:9">
      <c r="A128" s="107">
        <v>146</v>
      </c>
      <c r="B128" s="201" t="s">
        <v>1960</v>
      </c>
      <c r="C128" s="180" t="s">
        <v>1961</v>
      </c>
      <c r="D128" s="152">
        <v>221319</v>
      </c>
      <c r="E128" s="152">
        <v>237128</v>
      </c>
      <c r="F128" s="153">
        <v>316170.00000000006</v>
      </c>
      <c r="G128" s="76"/>
      <c r="H128" s="76"/>
      <c r="I128" s="76"/>
    </row>
    <row r="129" spans="1:9">
      <c r="A129" s="107">
        <v>147</v>
      </c>
      <c r="B129" s="201" t="s">
        <v>1962</v>
      </c>
      <c r="C129" s="180" t="s">
        <v>1963</v>
      </c>
      <c r="D129" s="152">
        <v>222642</v>
      </c>
      <c r="E129" s="152">
        <v>238545</v>
      </c>
      <c r="F129" s="153">
        <v>318060.00000000006</v>
      </c>
      <c r="G129" s="76"/>
      <c r="H129" s="76"/>
      <c r="I129" s="76"/>
    </row>
    <row r="130" spans="1:9">
      <c r="A130" s="107">
        <v>148</v>
      </c>
      <c r="B130" s="201" t="s">
        <v>1964</v>
      </c>
      <c r="C130" s="180" t="s">
        <v>1965</v>
      </c>
      <c r="D130" s="152">
        <v>223965</v>
      </c>
      <c r="E130" s="152">
        <v>239963</v>
      </c>
      <c r="F130" s="153">
        <v>319950.00000000006</v>
      </c>
      <c r="G130" s="76"/>
      <c r="H130" s="76"/>
      <c r="I130" s="76"/>
    </row>
    <row r="131" spans="1:9">
      <c r="A131" s="107">
        <v>149</v>
      </c>
      <c r="B131" s="201" t="s">
        <v>1966</v>
      </c>
      <c r="C131" s="180" t="s">
        <v>1967</v>
      </c>
      <c r="D131" s="152">
        <v>225288</v>
      </c>
      <c r="E131" s="152">
        <v>241380</v>
      </c>
      <c r="F131" s="153">
        <v>321840.00000000006</v>
      </c>
      <c r="G131" s="76"/>
      <c r="H131" s="76"/>
      <c r="I131" s="76"/>
    </row>
    <row r="132" spans="1:9">
      <c r="A132" s="107">
        <v>150</v>
      </c>
      <c r="B132" s="201" t="s">
        <v>1968</v>
      </c>
      <c r="C132" s="180" t="s">
        <v>1969</v>
      </c>
      <c r="D132" s="152">
        <v>226611</v>
      </c>
      <c r="E132" s="152">
        <v>242798</v>
      </c>
      <c r="F132" s="153">
        <v>323730.00000000006</v>
      </c>
      <c r="G132" s="76"/>
      <c r="H132" s="76"/>
      <c r="I132" s="76"/>
    </row>
    <row r="133" spans="1:9">
      <c r="A133" s="107">
        <v>151</v>
      </c>
      <c r="B133" s="201" t="s">
        <v>1970</v>
      </c>
      <c r="C133" s="180" t="s">
        <v>1971</v>
      </c>
      <c r="D133" s="152">
        <v>227934</v>
      </c>
      <c r="E133" s="152">
        <v>244215</v>
      </c>
      <c r="F133" s="153">
        <v>325620.00000000006</v>
      </c>
      <c r="G133" s="76"/>
      <c r="H133" s="76"/>
      <c r="I133" s="76"/>
    </row>
    <row r="134" spans="1:9">
      <c r="A134" s="107">
        <v>152</v>
      </c>
      <c r="B134" s="201" t="s">
        <v>1972</v>
      </c>
      <c r="C134" s="180" t="s">
        <v>1973</v>
      </c>
      <c r="D134" s="152">
        <v>229257</v>
      </c>
      <c r="E134" s="152">
        <v>245633</v>
      </c>
      <c r="F134" s="153">
        <v>327510.00000000006</v>
      </c>
      <c r="G134" s="76"/>
      <c r="H134" s="76"/>
      <c r="I134" s="76"/>
    </row>
    <row r="135" spans="1:9">
      <c r="A135" s="107">
        <v>153</v>
      </c>
      <c r="B135" s="201" t="s">
        <v>1974</v>
      </c>
      <c r="C135" s="180" t="s">
        <v>1975</v>
      </c>
      <c r="D135" s="152">
        <v>230580</v>
      </c>
      <c r="E135" s="152">
        <v>247050</v>
      </c>
      <c r="F135" s="153">
        <v>329400</v>
      </c>
      <c r="G135" s="76"/>
      <c r="H135" s="76"/>
      <c r="I135" s="76"/>
    </row>
    <row r="136" spans="1:9">
      <c r="A136" s="107">
        <v>154</v>
      </c>
      <c r="B136" s="201" t="s">
        <v>1976</v>
      </c>
      <c r="C136" s="180" t="s">
        <v>1977</v>
      </c>
      <c r="D136" s="152">
        <v>231903</v>
      </c>
      <c r="E136" s="152">
        <v>248468</v>
      </c>
      <c r="F136" s="153">
        <v>331290</v>
      </c>
      <c r="G136" s="76"/>
      <c r="H136" s="76"/>
      <c r="I136" s="76"/>
    </row>
    <row r="137" spans="1:9">
      <c r="A137" s="107">
        <v>155</v>
      </c>
      <c r="B137" s="201" t="s">
        <v>1978</v>
      </c>
      <c r="C137" s="180" t="s">
        <v>1979</v>
      </c>
      <c r="D137" s="152">
        <v>233226</v>
      </c>
      <c r="E137" s="152">
        <v>249885</v>
      </c>
      <c r="F137" s="153">
        <v>333180</v>
      </c>
      <c r="G137" s="76"/>
      <c r="H137" s="76"/>
      <c r="I137" s="76"/>
    </row>
    <row r="138" spans="1:9">
      <c r="A138" s="107">
        <v>156</v>
      </c>
      <c r="B138" s="201" t="s">
        <v>1980</v>
      </c>
      <c r="C138" s="180" t="s">
        <v>1981</v>
      </c>
      <c r="D138" s="152">
        <v>234549</v>
      </c>
      <c r="E138" s="152">
        <v>251303</v>
      </c>
      <c r="F138" s="153">
        <v>335070</v>
      </c>
      <c r="G138" s="76"/>
      <c r="H138" s="76"/>
      <c r="I138" s="76"/>
    </row>
    <row r="139" spans="1:9">
      <c r="A139" s="107">
        <v>157</v>
      </c>
      <c r="B139" s="201" t="s">
        <v>1982</v>
      </c>
      <c r="C139" s="180" t="s">
        <v>1983</v>
      </c>
      <c r="D139" s="152">
        <v>235872</v>
      </c>
      <c r="E139" s="152">
        <v>252720</v>
      </c>
      <c r="F139" s="153">
        <v>336960</v>
      </c>
      <c r="G139" s="76"/>
      <c r="H139" s="76"/>
      <c r="I139" s="76"/>
    </row>
    <row r="140" spans="1:9">
      <c r="A140" s="107">
        <v>158</v>
      </c>
      <c r="B140" s="201" t="s">
        <v>1984</v>
      </c>
      <c r="C140" s="180" t="s">
        <v>1985</v>
      </c>
      <c r="D140" s="152">
        <v>237195</v>
      </c>
      <c r="E140" s="152">
        <v>254138</v>
      </c>
      <c r="F140" s="153">
        <v>338850</v>
      </c>
      <c r="G140" s="76"/>
      <c r="H140" s="76"/>
      <c r="I140" s="76"/>
    </row>
    <row r="141" spans="1:9">
      <c r="A141" s="107">
        <v>159</v>
      </c>
      <c r="B141" s="201" t="s">
        <v>1986</v>
      </c>
      <c r="C141" s="180" t="s">
        <v>1987</v>
      </c>
      <c r="D141" s="152">
        <v>238518</v>
      </c>
      <c r="E141" s="152">
        <v>255555</v>
      </c>
      <c r="F141" s="153">
        <v>340740</v>
      </c>
      <c r="G141" s="76"/>
      <c r="H141" s="76"/>
      <c r="I141" s="76"/>
    </row>
    <row r="142" spans="1:9">
      <c r="A142" s="107">
        <v>160</v>
      </c>
      <c r="B142" s="201" t="s">
        <v>1988</v>
      </c>
      <c r="C142" s="180" t="s">
        <v>1989</v>
      </c>
      <c r="D142" s="152">
        <v>239841</v>
      </c>
      <c r="E142" s="152">
        <v>256973</v>
      </c>
      <c r="F142" s="153">
        <v>342630</v>
      </c>
      <c r="G142" s="76"/>
      <c r="H142" s="76"/>
      <c r="I142" s="76"/>
    </row>
    <row r="143" spans="1:9">
      <c r="A143" s="107">
        <v>161</v>
      </c>
      <c r="B143" s="201" t="s">
        <v>1990</v>
      </c>
      <c r="C143" s="180" t="s">
        <v>1991</v>
      </c>
      <c r="D143" s="152">
        <v>241164</v>
      </c>
      <c r="E143" s="152">
        <v>258390</v>
      </c>
      <c r="F143" s="153">
        <v>344520</v>
      </c>
      <c r="G143" s="76"/>
      <c r="H143" s="76"/>
      <c r="I143" s="76"/>
    </row>
    <row r="144" spans="1:9">
      <c r="A144" s="107">
        <v>162</v>
      </c>
      <c r="B144" s="201" t="s">
        <v>1992</v>
      </c>
      <c r="C144" s="180" t="s">
        <v>1993</v>
      </c>
      <c r="D144" s="152">
        <v>242487</v>
      </c>
      <c r="E144" s="152">
        <v>259808</v>
      </c>
      <c r="F144" s="153">
        <v>346410</v>
      </c>
      <c r="G144" s="76"/>
      <c r="H144" s="76"/>
      <c r="I144" s="76"/>
    </row>
    <row r="145" spans="1:9">
      <c r="A145" s="107">
        <v>163</v>
      </c>
      <c r="B145" s="201" t="s">
        <v>1994</v>
      </c>
      <c r="C145" s="180" t="s">
        <v>1995</v>
      </c>
      <c r="D145" s="152">
        <v>243810</v>
      </c>
      <c r="E145" s="152">
        <v>261225</v>
      </c>
      <c r="F145" s="153">
        <v>348300</v>
      </c>
      <c r="G145" s="76"/>
      <c r="H145" s="76"/>
      <c r="I145" s="76"/>
    </row>
    <row r="146" spans="1:9">
      <c r="A146" s="107">
        <v>164</v>
      </c>
      <c r="B146" s="201" t="s">
        <v>1996</v>
      </c>
      <c r="C146" s="180" t="s">
        <v>1997</v>
      </c>
      <c r="D146" s="152">
        <v>245133</v>
      </c>
      <c r="E146" s="152">
        <v>262643</v>
      </c>
      <c r="F146" s="153">
        <v>350190</v>
      </c>
      <c r="G146" s="76"/>
      <c r="H146" s="76"/>
      <c r="I146" s="76"/>
    </row>
    <row r="147" spans="1:9">
      <c r="A147" s="107">
        <v>165</v>
      </c>
      <c r="B147" s="201" t="s">
        <v>1998</v>
      </c>
      <c r="C147" s="180" t="s">
        <v>1999</v>
      </c>
      <c r="D147" s="152">
        <v>246456</v>
      </c>
      <c r="E147" s="152">
        <v>264060</v>
      </c>
      <c r="F147" s="153">
        <v>352080</v>
      </c>
      <c r="G147" s="76"/>
      <c r="H147" s="76"/>
      <c r="I147" s="76"/>
    </row>
    <row r="148" spans="1:9">
      <c r="A148" s="107">
        <v>166</v>
      </c>
      <c r="B148" s="201" t="s">
        <v>2000</v>
      </c>
      <c r="C148" s="180" t="s">
        <v>2001</v>
      </c>
      <c r="D148" s="152">
        <v>247779</v>
      </c>
      <c r="E148" s="152">
        <v>265478</v>
      </c>
      <c r="F148" s="153">
        <v>353970</v>
      </c>
      <c r="G148" s="76"/>
      <c r="H148" s="76"/>
      <c r="I148" s="76"/>
    </row>
    <row r="149" spans="1:9">
      <c r="A149" s="107">
        <v>167</v>
      </c>
      <c r="B149" s="201" t="s">
        <v>2002</v>
      </c>
      <c r="C149" s="180" t="s">
        <v>2003</v>
      </c>
      <c r="D149" s="152">
        <v>249102</v>
      </c>
      <c r="E149" s="152">
        <v>266895</v>
      </c>
      <c r="F149" s="153">
        <v>355860</v>
      </c>
      <c r="G149" s="76"/>
      <c r="H149" s="76"/>
      <c r="I149" s="76"/>
    </row>
    <row r="150" spans="1:9">
      <c r="A150" s="107">
        <v>168</v>
      </c>
      <c r="B150" s="201" t="s">
        <v>2004</v>
      </c>
      <c r="C150" s="180" t="s">
        <v>2005</v>
      </c>
      <c r="D150" s="152">
        <v>250425</v>
      </c>
      <c r="E150" s="152">
        <v>268313</v>
      </c>
      <c r="F150" s="153">
        <v>357750</v>
      </c>
      <c r="G150" s="76"/>
      <c r="H150" s="76"/>
      <c r="I150" s="76"/>
    </row>
    <row r="151" spans="1:9">
      <c r="A151" s="107">
        <v>169</v>
      </c>
      <c r="B151" s="201" t="s">
        <v>2006</v>
      </c>
      <c r="C151" s="180" t="s">
        <v>2007</v>
      </c>
      <c r="D151" s="152">
        <v>251748</v>
      </c>
      <c r="E151" s="152">
        <v>269730</v>
      </c>
      <c r="F151" s="153">
        <v>359640</v>
      </c>
      <c r="G151" s="76"/>
      <c r="H151" s="76"/>
      <c r="I151" s="76"/>
    </row>
    <row r="152" spans="1:9">
      <c r="A152" s="107">
        <v>170</v>
      </c>
      <c r="B152" s="201" t="s">
        <v>2008</v>
      </c>
      <c r="C152" s="180" t="s">
        <v>2009</v>
      </c>
      <c r="D152" s="152">
        <v>253071</v>
      </c>
      <c r="E152" s="152">
        <v>271148</v>
      </c>
      <c r="F152" s="153">
        <v>361530</v>
      </c>
      <c r="G152" s="76"/>
      <c r="H152" s="76"/>
      <c r="I152" s="76"/>
    </row>
    <row r="153" spans="1:9">
      <c r="A153" s="107">
        <v>171</v>
      </c>
      <c r="B153" s="201" t="s">
        <v>2010</v>
      </c>
      <c r="C153" s="180" t="s">
        <v>2011</v>
      </c>
      <c r="D153" s="152">
        <v>254394</v>
      </c>
      <c r="E153" s="152">
        <v>272565</v>
      </c>
      <c r="F153" s="153">
        <v>363420</v>
      </c>
      <c r="G153" s="76"/>
      <c r="H153" s="76"/>
      <c r="I153" s="76"/>
    </row>
    <row r="154" spans="1:9">
      <c r="A154" s="107">
        <v>172</v>
      </c>
      <c r="B154" s="201" t="s">
        <v>2012</v>
      </c>
      <c r="C154" s="180" t="s">
        <v>2013</v>
      </c>
      <c r="D154" s="152">
        <v>255717</v>
      </c>
      <c r="E154" s="152">
        <v>273983</v>
      </c>
      <c r="F154" s="153">
        <v>365310</v>
      </c>
      <c r="G154" s="76"/>
      <c r="H154" s="76"/>
      <c r="I154" s="76"/>
    </row>
    <row r="155" spans="1:9">
      <c r="A155" s="107">
        <v>173</v>
      </c>
      <c r="B155" s="201" t="s">
        <v>2014</v>
      </c>
      <c r="C155" s="180" t="s">
        <v>2015</v>
      </c>
      <c r="D155" s="152">
        <v>257040</v>
      </c>
      <c r="E155" s="152">
        <v>275400</v>
      </c>
      <c r="F155" s="153">
        <v>367200</v>
      </c>
      <c r="G155" s="76"/>
      <c r="H155" s="76"/>
      <c r="I155" s="76"/>
    </row>
    <row r="156" spans="1:9">
      <c r="A156" s="107">
        <v>174</v>
      </c>
      <c r="B156" s="201" t="s">
        <v>2016</v>
      </c>
      <c r="C156" s="180" t="s">
        <v>2017</v>
      </c>
      <c r="D156" s="152">
        <v>258363</v>
      </c>
      <c r="E156" s="152">
        <v>276818</v>
      </c>
      <c r="F156" s="153">
        <v>369090</v>
      </c>
      <c r="G156" s="76"/>
      <c r="H156" s="76"/>
      <c r="I156" s="76"/>
    </row>
    <row r="157" spans="1:9">
      <c r="A157" s="107">
        <v>175</v>
      </c>
      <c r="B157" s="201" t="s">
        <v>2018</v>
      </c>
      <c r="C157" s="180" t="s">
        <v>2019</v>
      </c>
      <c r="D157" s="152">
        <v>259686</v>
      </c>
      <c r="E157" s="152">
        <v>278235</v>
      </c>
      <c r="F157" s="153">
        <v>370980</v>
      </c>
      <c r="G157" s="76"/>
      <c r="H157" s="76"/>
      <c r="I157" s="76"/>
    </row>
    <row r="158" spans="1:9">
      <c r="A158" s="107">
        <v>176</v>
      </c>
      <c r="B158" s="201" t="s">
        <v>2020</v>
      </c>
      <c r="C158" s="180" t="s">
        <v>2021</v>
      </c>
      <c r="D158" s="152">
        <v>261009</v>
      </c>
      <c r="E158" s="152">
        <v>279653</v>
      </c>
      <c r="F158" s="153">
        <v>372870</v>
      </c>
      <c r="G158" s="76"/>
      <c r="H158" s="76"/>
      <c r="I158" s="76"/>
    </row>
    <row r="159" spans="1:9">
      <c r="A159" s="107">
        <v>177</v>
      </c>
      <c r="B159" s="201" t="s">
        <v>2022</v>
      </c>
      <c r="C159" s="180" t="s">
        <v>2023</v>
      </c>
      <c r="D159" s="152">
        <v>262332</v>
      </c>
      <c r="E159" s="152">
        <v>281070</v>
      </c>
      <c r="F159" s="153">
        <v>374760</v>
      </c>
      <c r="G159" s="76"/>
      <c r="H159" s="76"/>
      <c r="I159" s="76"/>
    </row>
    <row r="160" spans="1:9">
      <c r="A160" s="107">
        <v>178</v>
      </c>
      <c r="B160" s="201" t="s">
        <v>2024</v>
      </c>
      <c r="C160" s="180" t="s">
        <v>2025</v>
      </c>
      <c r="D160" s="152">
        <v>263655</v>
      </c>
      <c r="E160" s="152">
        <v>282488</v>
      </c>
      <c r="F160" s="153">
        <v>376650</v>
      </c>
      <c r="G160" s="76"/>
      <c r="H160" s="76"/>
      <c r="I160" s="76"/>
    </row>
    <row r="161" spans="1:9">
      <c r="A161" s="107">
        <v>179</v>
      </c>
      <c r="B161" s="201" t="s">
        <v>2026</v>
      </c>
      <c r="C161" s="180" t="s">
        <v>2027</v>
      </c>
      <c r="D161" s="152">
        <v>264978</v>
      </c>
      <c r="E161" s="152">
        <v>283905</v>
      </c>
      <c r="F161" s="153">
        <v>378540</v>
      </c>
      <c r="G161" s="76"/>
      <c r="H161" s="76"/>
      <c r="I161" s="76"/>
    </row>
    <row r="162" spans="1:9">
      <c r="A162" s="107">
        <v>180</v>
      </c>
      <c r="B162" s="201" t="s">
        <v>2028</v>
      </c>
      <c r="C162" s="180" t="s">
        <v>2029</v>
      </c>
      <c r="D162" s="152">
        <v>266301</v>
      </c>
      <c r="E162" s="152">
        <v>285323</v>
      </c>
      <c r="F162" s="153">
        <v>380430</v>
      </c>
      <c r="G162" s="76"/>
      <c r="H162" s="76"/>
      <c r="I162" s="76"/>
    </row>
    <row r="163" spans="1:9">
      <c r="A163" s="107">
        <v>181</v>
      </c>
      <c r="B163" s="201" t="s">
        <v>2030</v>
      </c>
      <c r="C163" s="180" t="s">
        <v>2031</v>
      </c>
      <c r="D163" s="152">
        <v>267624</v>
      </c>
      <c r="E163" s="152">
        <v>286740</v>
      </c>
      <c r="F163" s="153">
        <v>382320</v>
      </c>
      <c r="G163" s="76"/>
      <c r="H163" s="76"/>
      <c r="I163" s="76"/>
    </row>
    <row r="164" spans="1:9">
      <c r="A164" s="107">
        <v>182</v>
      </c>
      <c r="B164" s="201" t="s">
        <v>2032</v>
      </c>
      <c r="C164" s="180" t="s">
        <v>2033</v>
      </c>
      <c r="D164" s="152">
        <v>268947</v>
      </c>
      <c r="E164" s="152">
        <v>288158</v>
      </c>
      <c r="F164" s="153">
        <v>384210</v>
      </c>
      <c r="G164" s="76"/>
      <c r="H164" s="76"/>
      <c r="I164" s="76"/>
    </row>
    <row r="165" spans="1:9">
      <c r="A165" s="107">
        <v>183</v>
      </c>
      <c r="B165" s="201" t="s">
        <v>2034</v>
      </c>
      <c r="C165" s="180" t="s">
        <v>2035</v>
      </c>
      <c r="D165" s="152">
        <v>270270</v>
      </c>
      <c r="E165" s="152">
        <v>289575</v>
      </c>
      <c r="F165" s="153">
        <v>386100</v>
      </c>
      <c r="G165" s="76"/>
      <c r="H165" s="76"/>
      <c r="I165" s="76"/>
    </row>
    <row r="166" spans="1:9">
      <c r="A166" s="107">
        <v>184</v>
      </c>
      <c r="B166" s="201" t="s">
        <v>2036</v>
      </c>
      <c r="C166" s="180" t="s">
        <v>2037</v>
      </c>
      <c r="D166" s="152">
        <v>271593</v>
      </c>
      <c r="E166" s="152">
        <v>290993</v>
      </c>
      <c r="F166" s="153">
        <v>387990</v>
      </c>
      <c r="G166" s="76"/>
      <c r="H166" s="76"/>
      <c r="I166" s="76"/>
    </row>
    <row r="167" spans="1:9">
      <c r="A167" s="107">
        <v>185</v>
      </c>
      <c r="B167" s="201" t="s">
        <v>2038</v>
      </c>
      <c r="C167" s="180" t="s">
        <v>2039</v>
      </c>
      <c r="D167" s="152">
        <v>272916</v>
      </c>
      <c r="E167" s="152">
        <v>292410</v>
      </c>
      <c r="F167" s="153">
        <v>389880</v>
      </c>
      <c r="G167" s="76"/>
      <c r="H167" s="76"/>
      <c r="I167" s="76"/>
    </row>
    <row r="168" spans="1:9">
      <c r="A168" s="107">
        <v>186</v>
      </c>
      <c r="B168" s="201" t="s">
        <v>2040</v>
      </c>
      <c r="C168" s="180" t="s">
        <v>2041</v>
      </c>
      <c r="D168" s="152">
        <v>274239</v>
      </c>
      <c r="E168" s="152">
        <v>293828</v>
      </c>
      <c r="F168" s="153">
        <v>391770</v>
      </c>
      <c r="G168" s="76"/>
      <c r="H168" s="76"/>
      <c r="I168" s="76"/>
    </row>
    <row r="169" spans="1:9">
      <c r="A169" s="107">
        <v>187</v>
      </c>
      <c r="B169" s="201" t="s">
        <v>2042</v>
      </c>
      <c r="C169" s="180" t="s">
        <v>2043</v>
      </c>
      <c r="D169" s="152">
        <v>275562</v>
      </c>
      <c r="E169" s="152">
        <v>295245</v>
      </c>
      <c r="F169" s="153">
        <v>393660</v>
      </c>
      <c r="G169" s="76"/>
      <c r="H169" s="76"/>
      <c r="I169" s="76"/>
    </row>
    <row r="170" spans="1:9">
      <c r="A170" s="107">
        <v>188</v>
      </c>
      <c r="B170" s="201" t="s">
        <v>2044</v>
      </c>
      <c r="C170" s="180" t="s">
        <v>2045</v>
      </c>
      <c r="D170" s="152">
        <v>276885</v>
      </c>
      <c r="E170" s="152">
        <v>296663</v>
      </c>
      <c r="F170" s="153">
        <v>395550</v>
      </c>
      <c r="G170" s="76"/>
      <c r="H170" s="76"/>
      <c r="I170" s="76"/>
    </row>
    <row r="171" spans="1:9">
      <c r="A171" s="107">
        <v>189</v>
      </c>
      <c r="B171" s="201" t="s">
        <v>2046</v>
      </c>
      <c r="C171" s="180" t="s">
        <v>2047</v>
      </c>
      <c r="D171" s="152">
        <v>278208</v>
      </c>
      <c r="E171" s="152">
        <v>298080</v>
      </c>
      <c r="F171" s="153">
        <v>397440</v>
      </c>
      <c r="G171" s="76"/>
      <c r="H171" s="76"/>
      <c r="I171" s="76"/>
    </row>
    <row r="172" spans="1:9">
      <c r="A172" s="107">
        <v>190</v>
      </c>
      <c r="B172" s="201" t="s">
        <v>2048</v>
      </c>
      <c r="C172" s="180" t="s">
        <v>2049</v>
      </c>
      <c r="D172" s="152">
        <v>279531</v>
      </c>
      <c r="E172" s="152">
        <v>299498</v>
      </c>
      <c r="F172" s="153">
        <v>399330</v>
      </c>
      <c r="G172" s="76"/>
      <c r="H172" s="76"/>
      <c r="I172" s="76"/>
    </row>
    <row r="173" spans="1:9">
      <c r="A173" s="107">
        <v>191</v>
      </c>
      <c r="B173" s="201" t="s">
        <v>2050</v>
      </c>
      <c r="C173" s="180" t="s">
        <v>2051</v>
      </c>
      <c r="D173" s="152">
        <v>280854</v>
      </c>
      <c r="E173" s="152">
        <v>300915</v>
      </c>
      <c r="F173" s="153">
        <v>401220</v>
      </c>
      <c r="G173" s="76"/>
      <c r="H173" s="76"/>
      <c r="I173" s="76"/>
    </row>
    <row r="174" spans="1:9">
      <c r="A174" s="107">
        <v>192</v>
      </c>
      <c r="B174" s="201" t="s">
        <v>2052</v>
      </c>
      <c r="C174" s="180" t="s">
        <v>2053</v>
      </c>
      <c r="D174" s="152">
        <v>282177</v>
      </c>
      <c r="E174" s="152">
        <v>302333</v>
      </c>
      <c r="F174" s="153">
        <v>403110</v>
      </c>
      <c r="G174" s="76"/>
      <c r="H174" s="76"/>
      <c r="I174" s="76"/>
    </row>
    <row r="175" spans="1:9">
      <c r="A175" s="107">
        <v>193</v>
      </c>
      <c r="B175" s="201" t="s">
        <v>2054</v>
      </c>
      <c r="C175" s="180" t="s">
        <v>2055</v>
      </c>
      <c r="D175" s="152">
        <v>283500</v>
      </c>
      <c r="E175" s="152">
        <v>303750</v>
      </c>
      <c r="F175" s="153">
        <v>405000</v>
      </c>
      <c r="G175" s="76"/>
      <c r="H175" s="76"/>
      <c r="I175" s="76"/>
    </row>
    <row r="176" spans="1:9">
      <c r="A176" s="107">
        <v>194</v>
      </c>
      <c r="B176" s="201" t="s">
        <v>2056</v>
      </c>
      <c r="C176" s="180" t="s">
        <v>2057</v>
      </c>
      <c r="D176" s="152">
        <v>284823</v>
      </c>
      <c r="E176" s="152">
        <v>305168</v>
      </c>
      <c r="F176" s="153">
        <v>406890</v>
      </c>
      <c r="G176" s="76"/>
      <c r="H176" s="76"/>
      <c r="I176" s="76"/>
    </row>
    <row r="177" spans="1:9">
      <c r="A177" s="107">
        <v>195</v>
      </c>
      <c r="B177" s="201" t="s">
        <v>2058</v>
      </c>
      <c r="C177" s="180" t="s">
        <v>2059</v>
      </c>
      <c r="D177" s="152">
        <v>286146</v>
      </c>
      <c r="E177" s="152">
        <v>306585</v>
      </c>
      <c r="F177" s="153">
        <v>408780</v>
      </c>
      <c r="G177" s="76"/>
      <c r="H177" s="76"/>
      <c r="I177" s="76"/>
    </row>
    <row r="178" spans="1:9">
      <c r="A178" s="107">
        <v>196</v>
      </c>
      <c r="B178" s="201" t="s">
        <v>2060</v>
      </c>
      <c r="C178" s="180" t="s">
        <v>2061</v>
      </c>
      <c r="D178" s="152">
        <v>287469</v>
      </c>
      <c r="E178" s="152">
        <v>308003</v>
      </c>
      <c r="F178" s="153">
        <v>410670</v>
      </c>
      <c r="G178" s="76"/>
      <c r="H178" s="76"/>
      <c r="I178" s="76"/>
    </row>
    <row r="179" spans="1:9">
      <c r="A179" s="107">
        <v>197</v>
      </c>
      <c r="B179" s="201" t="s">
        <v>2062</v>
      </c>
      <c r="C179" s="180" t="s">
        <v>2063</v>
      </c>
      <c r="D179" s="152">
        <v>288792</v>
      </c>
      <c r="E179" s="152">
        <v>309420</v>
      </c>
      <c r="F179" s="153">
        <v>412560</v>
      </c>
      <c r="G179" s="76"/>
      <c r="H179" s="76"/>
      <c r="I179" s="76"/>
    </row>
    <row r="180" spans="1:9">
      <c r="A180" s="107">
        <v>198</v>
      </c>
      <c r="B180" s="201" t="s">
        <v>2064</v>
      </c>
      <c r="C180" s="180" t="s">
        <v>2065</v>
      </c>
      <c r="D180" s="152">
        <v>290115</v>
      </c>
      <c r="E180" s="152">
        <v>310838</v>
      </c>
      <c r="F180" s="153">
        <v>414450</v>
      </c>
      <c r="G180" s="76"/>
      <c r="H180" s="76"/>
      <c r="I180" s="76"/>
    </row>
    <row r="181" spans="1:9">
      <c r="A181" s="107">
        <v>199</v>
      </c>
      <c r="B181" s="201" t="s">
        <v>2066</v>
      </c>
      <c r="C181" s="180" t="s">
        <v>2067</v>
      </c>
      <c r="D181" s="152">
        <v>291438</v>
      </c>
      <c r="E181" s="152">
        <v>312255</v>
      </c>
      <c r="F181" s="153">
        <v>416340</v>
      </c>
      <c r="G181" s="76"/>
      <c r="H181" s="76"/>
      <c r="I181" s="76"/>
    </row>
    <row r="182" spans="1:9">
      <c r="A182" s="107">
        <v>200</v>
      </c>
      <c r="B182" s="201" t="s">
        <v>2068</v>
      </c>
      <c r="C182" s="180" t="s">
        <v>2069</v>
      </c>
      <c r="D182" s="152">
        <v>292761</v>
      </c>
      <c r="E182" s="152">
        <v>313673</v>
      </c>
      <c r="F182" s="153">
        <v>418230</v>
      </c>
      <c r="G182" s="76"/>
      <c r="H182" s="76"/>
      <c r="I182" s="76"/>
    </row>
    <row r="183" spans="1:9">
      <c r="A183" s="107">
        <v>210</v>
      </c>
      <c r="B183" s="201" t="s">
        <v>2070</v>
      </c>
      <c r="C183" s="180" t="s">
        <v>2071</v>
      </c>
      <c r="D183" s="152">
        <v>305991</v>
      </c>
      <c r="E183" s="152">
        <v>327848</v>
      </c>
      <c r="F183" s="153">
        <v>437130</v>
      </c>
      <c r="G183" s="76"/>
      <c r="H183" s="76"/>
      <c r="I183" s="76"/>
    </row>
    <row r="184" spans="1:9">
      <c r="A184" s="108">
        <v>220</v>
      </c>
      <c r="B184" s="201" t="s">
        <v>2072</v>
      </c>
      <c r="C184" s="180" t="s">
        <v>2073</v>
      </c>
      <c r="D184" s="152">
        <v>319221</v>
      </c>
      <c r="E184" s="152">
        <v>342023</v>
      </c>
      <c r="F184" s="153">
        <v>456030</v>
      </c>
      <c r="G184" s="76"/>
      <c r="H184" s="76"/>
      <c r="I184" s="76"/>
    </row>
    <row r="185" spans="1:9">
      <c r="A185" s="108">
        <v>230</v>
      </c>
      <c r="B185" s="201" t="s">
        <v>2074</v>
      </c>
      <c r="C185" s="180" t="s">
        <v>2075</v>
      </c>
      <c r="D185" s="152">
        <v>332451</v>
      </c>
      <c r="E185" s="152">
        <v>356198</v>
      </c>
      <c r="F185" s="153">
        <v>474930</v>
      </c>
      <c r="G185" s="76"/>
      <c r="H185" s="76"/>
      <c r="I185" s="76"/>
    </row>
    <row r="186" spans="1:9">
      <c r="A186" s="108">
        <v>240</v>
      </c>
      <c r="B186" s="201" t="s">
        <v>2076</v>
      </c>
      <c r="C186" s="180" t="s">
        <v>2077</v>
      </c>
      <c r="D186" s="152">
        <v>345681</v>
      </c>
      <c r="E186" s="152">
        <v>370373</v>
      </c>
      <c r="F186" s="153">
        <v>493830</v>
      </c>
      <c r="G186" s="76"/>
      <c r="H186" s="76"/>
      <c r="I186" s="76"/>
    </row>
    <row r="187" spans="1:9">
      <c r="A187" s="108">
        <v>250</v>
      </c>
      <c r="B187" s="201" t="s">
        <v>2078</v>
      </c>
      <c r="C187" s="180" t="s">
        <v>2079</v>
      </c>
      <c r="D187" s="152">
        <v>358911</v>
      </c>
      <c r="E187" s="152">
        <v>384548</v>
      </c>
      <c r="F187" s="153">
        <v>512730</v>
      </c>
      <c r="G187" s="76"/>
      <c r="H187" s="76"/>
      <c r="I187" s="76"/>
    </row>
    <row r="188" spans="1:9">
      <c r="A188" s="108">
        <v>260</v>
      </c>
      <c r="B188" s="201" t="s">
        <v>2080</v>
      </c>
      <c r="C188" s="180" t="s">
        <v>2081</v>
      </c>
      <c r="D188" s="152">
        <v>372141</v>
      </c>
      <c r="E188" s="152">
        <v>398723</v>
      </c>
      <c r="F188" s="153">
        <v>531630</v>
      </c>
      <c r="G188" s="76"/>
      <c r="H188" s="76"/>
      <c r="I188" s="76"/>
    </row>
    <row r="189" spans="1:9">
      <c r="A189" s="108">
        <v>270</v>
      </c>
      <c r="B189" s="201" t="s">
        <v>2082</v>
      </c>
      <c r="C189" s="180" t="s">
        <v>2083</v>
      </c>
      <c r="D189" s="152">
        <v>385371</v>
      </c>
      <c r="E189" s="152">
        <v>412898</v>
      </c>
      <c r="F189" s="153">
        <v>550530</v>
      </c>
      <c r="G189" s="76"/>
      <c r="H189" s="76"/>
      <c r="I189" s="76"/>
    </row>
    <row r="190" spans="1:9">
      <c r="A190" s="108">
        <v>280</v>
      </c>
      <c r="B190" s="201" t="s">
        <v>2084</v>
      </c>
      <c r="C190" s="180" t="s">
        <v>2085</v>
      </c>
      <c r="D190" s="152">
        <v>398601</v>
      </c>
      <c r="E190" s="152">
        <v>427073</v>
      </c>
      <c r="F190" s="153">
        <v>569430.00000000012</v>
      </c>
      <c r="G190" s="76"/>
      <c r="H190" s="76"/>
      <c r="I190" s="76"/>
    </row>
    <row r="191" spans="1:9">
      <c r="A191" s="108">
        <v>290</v>
      </c>
      <c r="B191" s="201" t="s">
        <v>2086</v>
      </c>
      <c r="C191" s="180" t="s">
        <v>2087</v>
      </c>
      <c r="D191" s="152">
        <v>411831</v>
      </c>
      <c r="E191" s="152">
        <v>441248</v>
      </c>
      <c r="F191" s="153">
        <v>588330.00000000012</v>
      </c>
      <c r="G191" s="76"/>
      <c r="H191" s="76"/>
      <c r="I191" s="76"/>
    </row>
    <row r="192" spans="1:9">
      <c r="A192" s="108">
        <v>300</v>
      </c>
      <c r="B192" s="201" t="s">
        <v>2088</v>
      </c>
      <c r="C192" s="180" t="s">
        <v>2089</v>
      </c>
      <c r="D192" s="152">
        <v>425061</v>
      </c>
      <c r="E192" s="152">
        <v>455423</v>
      </c>
      <c r="F192" s="153">
        <v>607230.00000000012</v>
      </c>
      <c r="G192" s="76"/>
      <c r="H192" s="76"/>
      <c r="I192" s="76"/>
    </row>
    <row r="193" spans="1:9">
      <c r="A193" s="108">
        <v>310</v>
      </c>
      <c r="B193" s="201" t="s">
        <v>2090</v>
      </c>
      <c r="C193" s="180" t="s">
        <v>2091</v>
      </c>
      <c r="D193" s="152">
        <v>438291</v>
      </c>
      <c r="E193" s="152">
        <v>469598</v>
      </c>
      <c r="F193" s="153">
        <v>626130.00000000012</v>
      </c>
      <c r="G193" s="76"/>
      <c r="H193" s="76"/>
      <c r="I193" s="76"/>
    </row>
    <row r="194" spans="1:9">
      <c r="A194" s="108">
        <v>320</v>
      </c>
      <c r="B194" s="201" t="s">
        <v>2092</v>
      </c>
      <c r="C194" s="180" t="s">
        <v>2093</v>
      </c>
      <c r="D194" s="152">
        <v>451521</v>
      </c>
      <c r="E194" s="152">
        <v>483773</v>
      </c>
      <c r="F194" s="153">
        <v>645030.00000000012</v>
      </c>
      <c r="G194" s="76"/>
      <c r="H194" s="76"/>
      <c r="I194" s="76"/>
    </row>
    <row r="195" spans="1:9">
      <c r="A195" s="108">
        <v>330</v>
      </c>
      <c r="B195" s="201" t="s">
        <v>2094</v>
      </c>
      <c r="C195" s="180" t="s">
        <v>2095</v>
      </c>
      <c r="D195" s="152">
        <v>464751</v>
      </c>
      <c r="E195" s="152">
        <v>497948</v>
      </c>
      <c r="F195" s="153">
        <v>663930</v>
      </c>
      <c r="G195" s="76"/>
      <c r="H195" s="76"/>
      <c r="I195" s="76"/>
    </row>
    <row r="196" spans="1:9">
      <c r="A196" s="108">
        <v>340</v>
      </c>
      <c r="B196" s="201" t="s">
        <v>2096</v>
      </c>
      <c r="C196" s="180" t="s">
        <v>2097</v>
      </c>
      <c r="D196" s="152">
        <v>477981</v>
      </c>
      <c r="E196" s="152">
        <v>512123</v>
      </c>
      <c r="F196" s="153">
        <v>682830</v>
      </c>
      <c r="G196" s="76"/>
      <c r="H196" s="76"/>
      <c r="I196" s="76"/>
    </row>
    <row r="197" spans="1:9">
      <c r="A197" s="108">
        <v>350</v>
      </c>
      <c r="B197" s="201" t="s">
        <v>2098</v>
      </c>
      <c r="C197" s="180" t="s">
        <v>2099</v>
      </c>
      <c r="D197" s="152">
        <v>491211</v>
      </c>
      <c r="E197" s="152">
        <v>526298</v>
      </c>
      <c r="F197" s="153">
        <v>701730</v>
      </c>
      <c r="G197" s="76"/>
      <c r="H197" s="76"/>
      <c r="I197" s="76"/>
    </row>
    <row r="198" spans="1:9">
      <c r="A198" s="108">
        <v>360</v>
      </c>
      <c r="B198" s="201" t="s">
        <v>2100</v>
      </c>
      <c r="C198" s="180" t="s">
        <v>2101</v>
      </c>
      <c r="D198" s="152">
        <v>504441</v>
      </c>
      <c r="E198" s="152">
        <v>540473</v>
      </c>
      <c r="F198" s="153">
        <v>720630</v>
      </c>
      <c r="G198" s="76"/>
      <c r="H198" s="76"/>
      <c r="I198" s="76"/>
    </row>
    <row r="199" spans="1:9">
      <c r="A199" s="108">
        <v>370</v>
      </c>
      <c r="B199" s="201" t="s">
        <v>2102</v>
      </c>
      <c r="C199" s="180" t="s">
        <v>2103</v>
      </c>
      <c r="D199" s="152">
        <v>517671</v>
      </c>
      <c r="E199" s="152">
        <v>554648</v>
      </c>
      <c r="F199" s="153">
        <v>739530</v>
      </c>
      <c r="G199" s="76"/>
      <c r="H199" s="76"/>
      <c r="I199" s="76"/>
    </row>
    <row r="200" spans="1:9">
      <c r="A200" s="108">
        <v>380</v>
      </c>
      <c r="B200" s="201" t="s">
        <v>2104</v>
      </c>
      <c r="C200" s="180" t="s">
        <v>2105</v>
      </c>
      <c r="D200" s="152">
        <v>530901</v>
      </c>
      <c r="E200" s="152">
        <v>568823</v>
      </c>
      <c r="F200" s="153">
        <v>758430</v>
      </c>
      <c r="G200" s="76"/>
      <c r="H200" s="76"/>
      <c r="I200" s="76"/>
    </row>
    <row r="201" spans="1:9">
      <c r="A201" s="108">
        <v>390</v>
      </c>
      <c r="B201" s="201" t="s">
        <v>2106</v>
      </c>
      <c r="C201" s="180" t="s">
        <v>2107</v>
      </c>
      <c r="D201" s="152">
        <v>544131</v>
      </c>
      <c r="E201" s="152">
        <v>582998</v>
      </c>
      <c r="F201" s="153">
        <v>777330</v>
      </c>
      <c r="G201" s="76"/>
      <c r="H201" s="76"/>
      <c r="I201" s="76"/>
    </row>
    <row r="202" spans="1:9">
      <c r="A202" s="108">
        <v>400</v>
      </c>
      <c r="B202" s="201" t="s">
        <v>2108</v>
      </c>
      <c r="C202" s="180" t="s">
        <v>2109</v>
      </c>
      <c r="D202" s="152">
        <v>557361</v>
      </c>
      <c r="E202" s="152">
        <v>597173</v>
      </c>
      <c r="F202" s="153">
        <v>796230</v>
      </c>
      <c r="G202" s="76"/>
      <c r="H202" s="76"/>
      <c r="I202" s="76"/>
    </row>
    <row r="203" spans="1:9">
      <c r="A203" s="108">
        <v>410</v>
      </c>
      <c r="B203" s="201" t="s">
        <v>2110</v>
      </c>
      <c r="C203" s="180" t="s">
        <v>2111</v>
      </c>
      <c r="D203" s="152">
        <v>570591</v>
      </c>
      <c r="E203" s="152">
        <v>611348</v>
      </c>
      <c r="F203" s="153">
        <v>815130</v>
      </c>
      <c r="G203" s="76"/>
      <c r="H203" s="76"/>
      <c r="I203" s="76"/>
    </row>
    <row r="204" spans="1:9">
      <c r="A204" s="108">
        <v>420</v>
      </c>
      <c r="B204" s="201" t="s">
        <v>2112</v>
      </c>
      <c r="C204" s="180" t="s">
        <v>2113</v>
      </c>
      <c r="D204" s="152">
        <v>583821</v>
      </c>
      <c r="E204" s="152">
        <v>625523</v>
      </c>
      <c r="F204" s="153">
        <v>834030</v>
      </c>
      <c r="G204" s="76"/>
      <c r="H204" s="76"/>
      <c r="I204" s="76"/>
    </row>
    <row r="205" spans="1:9">
      <c r="A205" s="108">
        <v>430</v>
      </c>
      <c r="B205" s="201" t="s">
        <v>2114</v>
      </c>
      <c r="C205" s="180" t="s">
        <v>2115</v>
      </c>
      <c r="D205" s="152">
        <v>597051</v>
      </c>
      <c r="E205" s="152">
        <v>639698</v>
      </c>
      <c r="F205" s="153">
        <v>852930</v>
      </c>
      <c r="G205" s="76"/>
      <c r="H205" s="76"/>
      <c r="I205" s="76"/>
    </row>
    <row r="206" spans="1:9">
      <c r="A206" s="108">
        <v>440</v>
      </c>
      <c r="B206" s="201" t="s">
        <v>2116</v>
      </c>
      <c r="C206" s="180" t="s">
        <v>2117</v>
      </c>
      <c r="D206" s="152">
        <v>610281</v>
      </c>
      <c r="E206" s="152">
        <v>653873</v>
      </c>
      <c r="F206" s="153">
        <v>871830</v>
      </c>
      <c r="G206" s="76"/>
      <c r="H206" s="76"/>
      <c r="I206" s="76"/>
    </row>
    <row r="207" spans="1:9">
      <c r="A207" s="108">
        <v>450</v>
      </c>
      <c r="B207" s="201" t="s">
        <v>2118</v>
      </c>
      <c r="C207" s="180" t="s">
        <v>2119</v>
      </c>
      <c r="D207" s="152">
        <v>623511</v>
      </c>
      <c r="E207" s="152">
        <v>668048</v>
      </c>
      <c r="F207" s="153">
        <v>890730</v>
      </c>
      <c r="G207" s="76"/>
      <c r="H207" s="76"/>
      <c r="I207" s="76"/>
    </row>
    <row r="208" spans="1:9">
      <c r="A208" s="108">
        <v>460</v>
      </c>
      <c r="B208" s="201" t="s">
        <v>2120</v>
      </c>
      <c r="C208" s="180" t="s">
        <v>2121</v>
      </c>
      <c r="D208" s="152">
        <v>636741</v>
      </c>
      <c r="E208" s="152">
        <v>682223</v>
      </c>
      <c r="F208" s="153">
        <v>909630</v>
      </c>
      <c r="G208" s="76"/>
      <c r="H208" s="76"/>
      <c r="I208" s="76"/>
    </row>
    <row r="209" spans="1:9">
      <c r="A209" s="108">
        <v>470</v>
      </c>
      <c r="B209" s="201" t="s">
        <v>2122</v>
      </c>
      <c r="C209" s="180" t="s">
        <v>2123</v>
      </c>
      <c r="D209" s="152">
        <v>649971</v>
      </c>
      <c r="E209" s="152">
        <v>696398</v>
      </c>
      <c r="F209" s="153">
        <v>928530</v>
      </c>
      <c r="G209" s="76"/>
      <c r="H209" s="76"/>
      <c r="I209" s="76"/>
    </row>
    <row r="210" spans="1:9">
      <c r="A210" s="108">
        <v>480</v>
      </c>
      <c r="B210" s="201" t="s">
        <v>2124</v>
      </c>
      <c r="C210" s="180" t="s">
        <v>2125</v>
      </c>
      <c r="D210" s="152">
        <v>663201</v>
      </c>
      <c r="E210" s="152">
        <v>710573</v>
      </c>
      <c r="F210" s="153">
        <v>947430</v>
      </c>
      <c r="G210" s="76"/>
      <c r="H210" s="76"/>
      <c r="I210" s="76"/>
    </row>
    <row r="211" spans="1:9">
      <c r="A211" s="108">
        <v>490</v>
      </c>
      <c r="B211" s="201" t="s">
        <v>2126</v>
      </c>
      <c r="C211" s="180" t="s">
        <v>2127</v>
      </c>
      <c r="D211" s="152">
        <v>676431</v>
      </c>
      <c r="E211" s="152">
        <v>724748</v>
      </c>
      <c r="F211" s="153">
        <v>966330</v>
      </c>
      <c r="G211" s="76"/>
      <c r="H211" s="76"/>
      <c r="I211" s="76"/>
    </row>
    <row r="212" spans="1:9">
      <c r="A212" s="108">
        <v>500</v>
      </c>
      <c r="B212" s="201" t="s">
        <v>2128</v>
      </c>
      <c r="C212" s="180" t="s">
        <v>2129</v>
      </c>
      <c r="D212" s="152">
        <v>689661</v>
      </c>
      <c r="E212" s="152">
        <v>738923</v>
      </c>
      <c r="F212" s="153">
        <v>985230</v>
      </c>
      <c r="G212" s="76"/>
      <c r="H212" s="76"/>
      <c r="I212" s="76"/>
    </row>
    <row r="213" spans="1:9">
      <c r="A213" s="108">
        <v>525</v>
      </c>
      <c r="B213" s="201" t="s">
        <v>2130</v>
      </c>
      <c r="C213" s="180" t="s">
        <v>2131</v>
      </c>
      <c r="D213" s="152">
        <v>722736</v>
      </c>
      <c r="E213" s="152">
        <v>774360</v>
      </c>
      <c r="F213" s="153">
        <v>1032480</v>
      </c>
      <c r="G213" s="76"/>
      <c r="H213" s="76"/>
      <c r="I213" s="76"/>
    </row>
    <row r="214" spans="1:9">
      <c r="A214" s="108">
        <v>550</v>
      </c>
      <c r="B214" s="201" t="s">
        <v>2132</v>
      </c>
      <c r="C214" s="180" t="s">
        <v>2133</v>
      </c>
      <c r="D214" s="152">
        <v>755811</v>
      </c>
      <c r="E214" s="152">
        <v>809798</v>
      </c>
      <c r="F214" s="153">
        <v>1079730</v>
      </c>
      <c r="G214" s="76"/>
      <c r="H214" s="76"/>
      <c r="I214" s="76"/>
    </row>
    <row r="215" spans="1:9">
      <c r="A215" s="108">
        <v>575</v>
      </c>
      <c r="B215" s="201" t="s">
        <v>2134</v>
      </c>
      <c r="C215" s="180" t="s">
        <v>2135</v>
      </c>
      <c r="D215" s="152">
        <v>788886</v>
      </c>
      <c r="E215" s="152">
        <v>845235</v>
      </c>
      <c r="F215" s="153">
        <v>1126980.0000000002</v>
      </c>
      <c r="G215" s="76"/>
      <c r="H215" s="76"/>
      <c r="I215" s="76"/>
    </row>
    <row r="216" spans="1:9">
      <c r="A216" s="108">
        <v>600</v>
      </c>
      <c r="B216" s="201" t="s">
        <v>2136</v>
      </c>
      <c r="C216" s="180" t="s">
        <v>2137</v>
      </c>
      <c r="D216" s="152">
        <v>821961</v>
      </c>
      <c r="E216" s="152">
        <v>880673</v>
      </c>
      <c r="F216" s="153">
        <v>1174230.0000000002</v>
      </c>
      <c r="G216" s="76"/>
      <c r="H216" s="76"/>
      <c r="I216" s="76"/>
    </row>
    <row r="217" spans="1:9">
      <c r="A217" s="108">
        <v>625</v>
      </c>
      <c r="B217" s="201" t="s">
        <v>2138</v>
      </c>
      <c r="C217" s="180" t="s">
        <v>2139</v>
      </c>
      <c r="D217" s="152">
        <v>855036</v>
      </c>
      <c r="E217" s="152">
        <v>916110</v>
      </c>
      <c r="F217" s="153">
        <v>1221480.0000000002</v>
      </c>
      <c r="G217" s="76"/>
      <c r="H217" s="76"/>
      <c r="I217" s="76"/>
    </row>
    <row r="218" spans="1:9">
      <c r="A218" s="108">
        <v>650</v>
      </c>
      <c r="B218" s="201" t="s">
        <v>2140</v>
      </c>
      <c r="C218" s="180" t="s">
        <v>2141</v>
      </c>
      <c r="D218" s="152">
        <v>888111</v>
      </c>
      <c r="E218" s="152">
        <v>951548</v>
      </c>
      <c r="F218" s="153">
        <v>1268730.0000000002</v>
      </c>
      <c r="G218" s="76"/>
      <c r="H218" s="76"/>
      <c r="I218" s="76"/>
    </row>
    <row r="219" spans="1:9">
      <c r="A219" s="108">
        <v>675</v>
      </c>
      <c r="B219" s="201" t="s">
        <v>2142</v>
      </c>
      <c r="C219" s="180" t="s">
        <v>2143</v>
      </c>
      <c r="D219" s="152">
        <v>921186</v>
      </c>
      <c r="E219" s="152">
        <v>986985</v>
      </c>
      <c r="F219" s="153">
        <v>1315980</v>
      </c>
      <c r="G219" s="76"/>
      <c r="H219" s="76"/>
      <c r="I219" s="76"/>
    </row>
    <row r="220" spans="1:9">
      <c r="A220" s="108">
        <v>700</v>
      </c>
      <c r="B220" s="201" t="s">
        <v>2144</v>
      </c>
      <c r="C220" s="180" t="s">
        <v>2145</v>
      </c>
      <c r="D220" s="152">
        <v>954261</v>
      </c>
      <c r="E220" s="152">
        <v>1022423</v>
      </c>
      <c r="F220" s="153">
        <v>1363230</v>
      </c>
      <c r="G220" s="76"/>
      <c r="H220" s="76"/>
      <c r="I220" s="76"/>
    </row>
    <row r="221" spans="1:9">
      <c r="A221" s="108">
        <v>725</v>
      </c>
      <c r="B221" s="201" t="s">
        <v>2146</v>
      </c>
      <c r="C221" s="180" t="s">
        <v>2147</v>
      </c>
      <c r="D221" s="152">
        <v>987336</v>
      </c>
      <c r="E221" s="152">
        <v>1057860</v>
      </c>
      <c r="F221" s="153">
        <v>1410480</v>
      </c>
      <c r="G221" s="76"/>
      <c r="H221" s="76"/>
      <c r="I221" s="76"/>
    </row>
    <row r="222" spans="1:9">
      <c r="A222" s="108">
        <v>750</v>
      </c>
      <c r="B222" s="201" t="s">
        <v>2148</v>
      </c>
      <c r="C222" s="180" t="s">
        <v>2149</v>
      </c>
      <c r="D222" s="152">
        <v>1020411</v>
      </c>
      <c r="E222" s="152">
        <v>1093298</v>
      </c>
      <c r="F222" s="153">
        <v>1457730</v>
      </c>
      <c r="G222" s="76"/>
      <c r="H222" s="76"/>
      <c r="I222" s="76"/>
    </row>
    <row r="223" spans="1:9">
      <c r="A223" s="108">
        <v>775</v>
      </c>
      <c r="B223" s="201" t="s">
        <v>2150</v>
      </c>
      <c r="C223" s="180" t="s">
        <v>2151</v>
      </c>
      <c r="D223" s="152">
        <v>1053486</v>
      </c>
      <c r="E223" s="152">
        <v>1128735</v>
      </c>
      <c r="F223" s="153">
        <v>1504980</v>
      </c>
      <c r="G223" s="76"/>
      <c r="H223" s="76"/>
      <c r="I223" s="76"/>
    </row>
    <row r="224" spans="1:9">
      <c r="A224" s="108">
        <v>800</v>
      </c>
      <c r="B224" s="201" t="s">
        <v>2152</v>
      </c>
      <c r="C224" s="180" t="s">
        <v>2153</v>
      </c>
      <c r="D224" s="152">
        <v>1086561</v>
      </c>
      <c r="E224" s="152">
        <v>1164173</v>
      </c>
      <c r="F224" s="153">
        <v>1552230</v>
      </c>
      <c r="G224" s="76"/>
      <c r="H224" s="76"/>
      <c r="I224" s="76"/>
    </row>
    <row r="225" spans="1:9">
      <c r="A225" s="108">
        <v>825</v>
      </c>
      <c r="B225" s="201" t="s">
        <v>2154</v>
      </c>
      <c r="C225" s="180" t="s">
        <v>2155</v>
      </c>
      <c r="D225" s="152">
        <v>1119636</v>
      </c>
      <c r="E225" s="152">
        <v>1199610</v>
      </c>
      <c r="F225" s="153">
        <v>1599480</v>
      </c>
      <c r="G225" s="76"/>
      <c r="H225" s="76"/>
      <c r="I225" s="76"/>
    </row>
    <row r="226" spans="1:9">
      <c r="A226" s="108">
        <v>850</v>
      </c>
      <c r="B226" s="201" t="s">
        <v>2156</v>
      </c>
      <c r="C226" s="180" t="s">
        <v>2157</v>
      </c>
      <c r="D226" s="152">
        <v>1152711</v>
      </c>
      <c r="E226" s="152">
        <v>1235048</v>
      </c>
      <c r="F226" s="153">
        <v>1646730</v>
      </c>
      <c r="G226" s="76"/>
      <c r="H226" s="76"/>
      <c r="I226" s="76"/>
    </row>
    <row r="227" spans="1:9">
      <c r="A227" s="108">
        <v>875</v>
      </c>
      <c r="B227" s="201" t="s">
        <v>2158</v>
      </c>
      <c r="C227" s="180" t="s">
        <v>2159</v>
      </c>
      <c r="D227" s="152">
        <v>1185786</v>
      </c>
      <c r="E227" s="152">
        <v>1270485</v>
      </c>
      <c r="F227" s="153">
        <v>1693980</v>
      </c>
      <c r="G227" s="76"/>
      <c r="H227" s="76"/>
      <c r="I227" s="76"/>
    </row>
    <row r="228" spans="1:9">
      <c r="A228" s="108">
        <v>900</v>
      </c>
      <c r="B228" s="201" t="s">
        <v>2160</v>
      </c>
      <c r="C228" s="180" t="s">
        <v>2161</v>
      </c>
      <c r="D228" s="152">
        <v>1218861</v>
      </c>
      <c r="E228" s="152">
        <v>1305923</v>
      </c>
      <c r="F228" s="153">
        <v>1741230</v>
      </c>
      <c r="G228" s="76"/>
      <c r="H228" s="76"/>
      <c r="I228" s="76"/>
    </row>
    <row r="229" spans="1:9">
      <c r="A229" s="108">
        <v>925</v>
      </c>
      <c r="B229" s="201" t="s">
        <v>2162</v>
      </c>
      <c r="C229" s="180" t="s">
        <v>2163</v>
      </c>
      <c r="D229" s="152">
        <v>1251936</v>
      </c>
      <c r="E229" s="152">
        <v>1341360</v>
      </c>
      <c r="F229" s="153">
        <v>1788480</v>
      </c>
      <c r="G229" s="76"/>
      <c r="H229" s="76"/>
      <c r="I229" s="76"/>
    </row>
    <row r="230" spans="1:9">
      <c r="A230" s="108">
        <v>950</v>
      </c>
      <c r="B230" s="201" t="s">
        <v>2164</v>
      </c>
      <c r="C230" s="180" t="s">
        <v>2165</v>
      </c>
      <c r="D230" s="152">
        <v>1285011</v>
      </c>
      <c r="E230" s="152">
        <v>1376798</v>
      </c>
      <c r="F230" s="153">
        <v>1835730</v>
      </c>
      <c r="G230" s="76"/>
      <c r="H230" s="76"/>
      <c r="I230" s="76"/>
    </row>
    <row r="231" spans="1:9">
      <c r="A231" s="108">
        <v>975</v>
      </c>
      <c r="B231" s="201" t="s">
        <v>2166</v>
      </c>
      <c r="C231" s="180" t="s">
        <v>2167</v>
      </c>
      <c r="D231" s="152">
        <v>1318086</v>
      </c>
      <c r="E231" s="152">
        <v>1412235</v>
      </c>
      <c r="F231" s="153">
        <v>1882980</v>
      </c>
      <c r="G231" s="76"/>
      <c r="H231" s="76"/>
      <c r="I231" s="76"/>
    </row>
    <row r="232" spans="1:9" ht="13.5" thickBot="1">
      <c r="A232" s="109">
        <v>1000</v>
      </c>
      <c r="B232" s="202" t="s">
        <v>2168</v>
      </c>
      <c r="C232" s="182" t="s">
        <v>2169</v>
      </c>
      <c r="D232" s="157">
        <v>1351161</v>
      </c>
      <c r="E232" s="157">
        <v>1447673</v>
      </c>
      <c r="F232" s="158">
        <v>1930230</v>
      </c>
      <c r="G232" s="76"/>
      <c r="H232" s="76"/>
      <c r="I232" s="76"/>
    </row>
    <row r="233" spans="1:9" ht="13.5" thickBot="1">
      <c r="A233" s="110"/>
      <c r="B233" s="365" t="s">
        <v>2252</v>
      </c>
      <c r="C233" s="365"/>
      <c r="D233" s="365"/>
      <c r="E233" s="94"/>
      <c r="F233" s="218"/>
      <c r="G233" s="2"/>
      <c r="H233" s="2"/>
      <c r="I233" s="2"/>
    </row>
    <row r="234" spans="1:9">
      <c r="G234" s="2"/>
      <c r="H234" s="2"/>
      <c r="I234" s="2"/>
    </row>
  </sheetData>
  <sheetProtection password="C64B" sheet="1" objects="1" scenarios="1" sort="0" autoFilter="0"/>
  <mergeCells count="4">
    <mergeCell ref="B3:F3"/>
    <mergeCell ref="B6:F6"/>
    <mergeCell ref="B233:D233"/>
    <mergeCell ref="C1:K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N23"/>
  <sheetViews>
    <sheetView showGridLines="0" workbookViewId="0">
      <pane ySplit="6" topLeftCell="A7" activePane="bottomLeft" state="frozen"/>
      <selection activeCell="Q101" sqref="Q101"/>
      <selection pane="bottomLeft" activeCell="G5" sqref="G5"/>
    </sheetView>
  </sheetViews>
  <sheetFormatPr defaultColWidth="9.7109375" defaultRowHeight="12.75"/>
  <cols>
    <col min="1" max="1" width="46.7109375" customWidth="1"/>
    <col min="2" max="2" width="33.7109375" customWidth="1"/>
    <col min="3" max="5" width="15.7109375" customWidth="1"/>
  </cols>
  <sheetData>
    <row r="1" spans="1:14" ht="32.25" customHeight="1">
      <c r="A1" s="49"/>
      <c r="B1" s="324" t="s">
        <v>2247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18" customHeight="1">
      <c r="A2" s="49"/>
      <c r="B2" s="1"/>
      <c r="C2" s="49"/>
      <c r="D2" s="49"/>
      <c r="E2" s="49"/>
      <c r="F2" s="49"/>
    </row>
    <row r="3" spans="1:14" ht="18" customHeight="1">
      <c r="A3" s="347" t="s">
        <v>2195</v>
      </c>
      <c r="B3" s="347"/>
      <c r="C3" s="347"/>
      <c r="D3" s="347"/>
      <c r="E3" s="347"/>
      <c r="F3" s="347"/>
    </row>
    <row r="4" spans="1:14" ht="18" customHeight="1" thickBot="1">
      <c r="F4" s="61"/>
    </row>
    <row r="5" spans="1:14" ht="63.95" customHeight="1" thickBot="1">
      <c r="A5" s="186" t="s">
        <v>14</v>
      </c>
      <c r="B5" s="187" t="s">
        <v>2196</v>
      </c>
      <c r="C5" s="203" t="s">
        <v>16</v>
      </c>
      <c r="D5" s="204" t="s">
        <v>17</v>
      </c>
      <c r="E5" s="204" t="s">
        <v>3258</v>
      </c>
    </row>
    <row r="6" spans="1:14" ht="75.75" customHeight="1" thickBot="1">
      <c r="A6" s="384" t="s">
        <v>3197</v>
      </c>
      <c r="B6" s="385"/>
      <c r="C6" s="385"/>
      <c r="D6" s="385"/>
      <c r="E6" s="386"/>
    </row>
    <row r="7" spans="1:14" ht="13.5" thickBot="1">
      <c r="A7" s="205" t="s">
        <v>2232</v>
      </c>
      <c r="B7" s="383" t="s">
        <v>2238</v>
      </c>
      <c r="C7" s="206">
        <v>19268</v>
      </c>
      <c r="D7" s="206">
        <v>20644</v>
      </c>
      <c r="E7" s="207">
        <v>27525</v>
      </c>
      <c r="F7" s="75"/>
      <c r="G7" s="75"/>
      <c r="H7" s="76"/>
      <c r="I7" s="76"/>
      <c r="J7" s="76"/>
    </row>
    <row r="8" spans="1:14" ht="13.5" thickBot="1">
      <c r="A8" s="193" t="s">
        <v>2233</v>
      </c>
      <c r="B8" s="379"/>
      <c r="C8" s="194">
        <v>5968</v>
      </c>
      <c r="D8" s="194">
        <v>6394</v>
      </c>
      <c r="E8" s="195">
        <v>8525</v>
      </c>
      <c r="F8" s="75"/>
      <c r="G8" s="75"/>
      <c r="H8" s="76"/>
      <c r="I8" s="76"/>
      <c r="J8" s="76"/>
    </row>
    <row r="9" spans="1:14" ht="13.5" thickBot="1">
      <c r="A9" s="193" t="s">
        <v>2234</v>
      </c>
      <c r="B9" s="379"/>
      <c r="C9" s="194">
        <v>14452</v>
      </c>
      <c r="D9" s="194">
        <v>15484</v>
      </c>
      <c r="E9" s="195">
        <v>20645</v>
      </c>
      <c r="F9" s="75"/>
      <c r="G9" s="75"/>
      <c r="H9" s="76"/>
      <c r="I9" s="76"/>
      <c r="J9" s="76"/>
    </row>
    <row r="10" spans="1:14" ht="13.5" thickBot="1">
      <c r="A10" s="193" t="s">
        <v>2235</v>
      </c>
      <c r="B10" s="379"/>
      <c r="C10" s="194">
        <v>58009</v>
      </c>
      <c r="D10" s="194">
        <v>62153</v>
      </c>
      <c r="E10" s="195">
        <v>82870</v>
      </c>
      <c r="F10" s="75"/>
      <c r="G10" s="75"/>
      <c r="H10" s="76"/>
      <c r="I10" s="76"/>
      <c r="J10" s="76"/>
    </row>
    <row r="11" spans="1:14" ht="12.75" customHeight="1" thickBot="1">
      <c r="A11" s="196" t="s">
        <v>2236</v>
      </c>
      <c r="B11" s="380"/>
      <c r="C11" s="197">
        <v>120519</v>
      </c>
      <c r="D11" s="197">
        <v>129128</v>
      </c>
      <c r="E11" s="198">
        <v>172170</v>
      </c>
      <c r="F11" s="75"/>
      <c r="G11" s="75"/>
      <c r="H11" s="76"/>
      <c r="I11" s="76"/>
      <c r="J11" s="76"/>
    </row>
    <row r="12" spans="1:14">
      <c r="E12" s="62"/>
    </row>
    <row r="13" spans="1:14">
      <c r="A13" s="65" t="s">
        <v>2170</v>
      </c>
      <c r="E13" s="62"/>
    </row>
    <row r="14" spans="1:14">
      <c r="A14" s="374" t="s">
        <v>2173</v>
      </c>
      <c r="B14" s="374"/>
      <c r="C14" s="2"/>
      <c r="E14" s="63"/>
    </row>
    <row r="15" spans="1:14" ht="12.95" customHeight="1">
      <c r="A15" s="374"/>
      <c r="B15" s="374"/>
      <c r="C15" s="381" t="s">
        <v>2194</v>
      </c>
      <c r="D15" s="381"/>
      <c r="E15" s="381"/>
    </row>
    <row r="16" spans="1:14" ht="12.95" customHeight="1">
      <c r="C16" s="382" t="s">
        <v>2237</v>
      </c>
      <c r="D16" s="382"/>
      <c r="E16" s="382"/>
    </row>
    <row r="17" spans="3:5">
      <c r="C17" s="382"/>
      <c r="D17" s="382"/>
      <c r="E17" s="382"/>
    </row>
    <row r="18" spans="3:5">
      <c r="C18" s="382"/>
      <c r="D18" s="382"/>
      <c r="E18" s="382"/>
    </row>
    <row r="19" spans="3:5">
      <c r="C19" s="84"/>
      <c r="D19" s="84"/>
      <c r="E19" s="84"/>
    </row>
    <row r="20" spans="3:5">
      <c r="C20" s="82"/>
      <c r="D20" s="84"/>
      <c r="E20" s="84"/>
    </row>
    <row r="21" spans="3:5">
      <c r="C21" s="74"/>
      <c r="D21" s="74"/>
      <c r="E21" s="74"/>
    </row>
    <row r="22" spans="3:5">
      <c r="C22" s="74"/>
      <c r="D22" s="74"/>
      <c r="E22" s="74"/>
    </row>
    <row r="23" spans="3:5">
      <c r="C23" s="74"/>
      <c r="D23" s="74"/>
      <c r="E23" s="74"/>
    </row>
  </sheetData>
  <sheetProtection password="C64B" sheet="1" objects="1" scenarios="1" sort="0" autoFilter="0"/>
  <mergeCells count="7">
    <mergeCell ref="B1:N1"/>
    <mergeCell ref="C15:E15"/>
    <mergeCell ref="C16:E18"/>
    <mergeCell ref="A3:F3"/>
    <mergeCell ref="B7:B11"/>
    <mergeCell ref="A14:B15"/>
    <mergeCell ref="A6:E6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4"/>
  <dimension ref="A1:M794"/>
  <sheetViews>
    <sheetView showGridLines="0" zoomScale="115" zoomScaleNormal="115" workbookViewId="0">
      <selection activeCell="I12" sqref="I12"/>
    </sheetView>
  </sheetViews>
  <sheetFormatPr defaultRowHeight="12.75"/>
  <cols>
    <col min="1" max="1" width="64" style="112" customWidth="1"/>
    <col min="2" max="2" width="9.5703125" style="208" customWidth="1"/>
    <col min="3" max="3" width="9.140625" style="208"/>
    <col min="4" max="4" width="8.85546875" style="208" customWidth="1"/>
    <col min="5" max="5" width="15" style="208" customWidth="1"/>
    <col min="6" max="8" width="9.140625" style="111"/>
    <col min="9" max="9" width="3.5703125" style="111" customWidth="1"/>
    <col min="10" max="10" width="9.140625" style="111" hidden="1" customWidth="1"/>
    <col min="11" max="11" width="3.5703125" style="111" hidden="1" customWidth="1"/>
    <col min="12" max="13" width="9.140625" style="111" hidden="1" customWidth="1"/>
    <col min="14" max="16384" width="9.140625" style="111"/>
  </cols>
  <sheetData>
    <row r="1" spans="1:13" ht="40.5" customHeight="1">
      <c r="A1" s="393" t="s">
        <v>3193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3" ht="31.5" customHeight="1">
      <c r="A2" s="393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</row>
    <row r="3" spans="1:13" ht="15.75" customHeight="1">
      <c r="A3" s="393"/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</row>
    <row r="4" spans="1:13" ht="4.5" customHeight="1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</row>
    <row r="5" spans="1:13" ht="16.5" hidden="1" customHeight="1">
      <c r="A5" s="393"/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</row>
    <row r="6" spans="1:13" ht="12.75" customHeight="1">
      <c r="A6" s="394" t="s">
        <v>3200</v>
      </c>
      <c r="B6" s="395"/>
      <c r="C6" s="395"/>
      <c r="D6" s="395"/>
      <c r="E6" s="395"/>
      <c r="F6" s="395"/>
    </row>
    <row r="7" spans="1:13" ht="47.25" customHeight="1">
      <c r="A7" s="394"/>
      <c r="B7" s="395"/>
      <c r="C7" s="395"/>
      <c r="D7" s="395"/>
      <c r="E7" s="395"/>
      <c r="F7" s="395"/>
    </row>
    <row r="8" spans="1:13" ht="39.75" customHeight="1">
      <c r="A8" s="396" t="s">
        <v>3201</v>
      </c>
      <c r="B8" s="397"/>
      <c r="C8" s="397"/>
      <c r="D8" s="397"/>
      <c r="E8" s="397"/>
      <c r="F8" s="397"/>
    </row>
    <row r="9" spans="1:13" ht="28.5" customHeight="1">
      <c r="A9" s="209" t="s">
        <v>3203</v>
      </c>
      <c r="B9" s="387" t="s">
        <v>3202</v>
      </c>
      <c r="C9" s="391"/>
      <c r="D9" s="391"/>
      <c r="E9" s="392"/>
    </row>
    <row r="10" spans="1:13" ht="26.25" customHeight="1">
      <c r="A10" s="210" t="s">
        <v>3204</v>
      </c>
      <c r="B10" s="387" t="s">
        <v>3205</v>
      </c>
      <c r="C10" s="391"/>
      <c r="D10" s="391"/>
      <c r="E10" s="392"/>
    </row>
    <row r="11" spans="1:13" ht="42.75" customHeight="1">
      <c r="A11" s="398" t="s">
        <v>2171</v>
      </c>
      <c r="B11" s="399"/>
      <c r="C11" s="399"/>
      <c r="D11" s="399"/>
      <c r="E11" s="400"/>
    </row>
    <row r="12" spans="1:13" ht="84" customHeight="1">
      <c r="A12" s="211" t="s">
        <v>3210</v>
      </c>
      <c r="B12" s="387" t="s">
        <v>3207</v>
      </c>
      <c r="C12" s="391"/>
      <c r="D12" s="391"/>
      <c r="E12" s="392"/>
    </row>
    <row r="13" spans="1:13" ht="63" customHeight="1">
      <c r="A13" s="211" t="s">
        <v>3209</v>
      </c>
      <c r="B13" s="387" t="s">
        <v>3206</v>
      </c>
      <c r="C13" s="391"/>
      <c r="D13" s="391"/>
      <c r="E13" s="392"/>
    </row>
    <row r="14" spans="1:13" ht="90" customHeight="1">
      <c r="A14" s="212" t="s">
        <v>3222</v>
      </c>
      <c r="B14" s="387" t="s">
        <v>3208</v>
      </c>
      <c r="C14" s="388"/>
      <c r="D14" s="388"/>
      <c r="E14" s="389"/>
      <c r="H14" s="213"/>
    </row>
    <row r="15" spans="1:13" ht="131.25" customHeight="1">
      <c r="A15" s="216" t="s">
        <v>3212</v>
      </c>
      <c r="B15" s="387" t="s">
        <v>3213</v>
      </c>
      <c r="C15" s="388"/>
      <c r="D15" s="388"/>
      <c r="E15" s="389"/>
    </row>
    <row r="16" spans="1:13" ht="23.25" customHeight="1">
      <c r="A16" s="390" t="s">
        <v>3211</v>
      </c>
      <c r="B16" s="390"/>
      <c r="C16" s="390"/>
      <c r="D16" s="215"/>
      <c r="E16" s="215"/>
      <c r="F16" s="215"/>
      <c r="G16" s="215"/>
    </row>
    <row r="17" spans="1:7" ht="14.25" customHeight="1">
      <c r="A17" s="215"/>
      <c r="B17" s="215"/>
      <c r="C17" s="215"/>
      <c r="D17" s="215"/>
      <c r="E17" s="215"/>
      <c r="F17" s="215"/>
      <c r="G17" s="215"/>
    </row>
    <row r="18" spans="1:7" ht="12.75" customHeight="1">
      <c r="A18" s="215"/>
      <c r="B18" s="215"/>
      <c r="C18" s="215"/>
      <c r="D18" s="215"/>
      <c r="E18" s="215"/>
      <c r="F18" s="215"/>
      <c r="G18" s="215"/>
    </row>
    <row r="19" spans="1:7" ht="12.75" customHeight="1">
      <c r="A19" s="215"/>
      <c r="B19" s="215"/>
      <c r="C19" s="215"/>
      <c r="D19" s="215"/>
      <c r="E19" s="215"/>
      <c r="F19" s="215"/>
      <c r="G19" s="215"/>
    </row>
    <row r="20" spans="1:7" ht="12.75" customHeight="1">
      <c r="A20" s="215"/>
      <c r="B20" s="215"/>
      <c r="C20" s="215"/>
      <c r="D20" s="215"/>
      <c r="E20" s="215"/>
      <c r="F20" s="215"/>
      <c r="G20" s="215"/>
    </row>
    <row r="21" spans="1:7" ht="12.75" customHeight="1">
      <c r="A21" s="215"/>
      <c r="B21" s="215"/>
      <c r="C21" s="215"/>
      <c r="D21" s="215"/>
      <c r="E21" s="215"/>
      <c r="F21" s="215"/>
      <c r="G21" s="215"/>
    </row>
    <row r="22" spans="1:7" ht="12.75" customHeight="1">
      <c r="A22" s="215"/>
      <c r="B22" s="215"/>
      <c r="C22" s="215"/>
      <c r="D22" s="215"/>
      <c r="E22" s="215"/>
      <c r="F22" s="215"/>
      <c r="G22" s="215"/>
    </row>
    <row r="23" spans="1:7" ht="12.75" customHeight="1">
      <c r="A23" s="215"/>
      <c r="B23" s="215"/>
      <c r="C23" s="215"/>
      <c r="D23" s="215"/>
      <c r="E23" s="215"/>
      <c r="F23" s="215"/>
      <c r="G23" s="215"/>
    </row>
    <row r="24" spans="1:7" ht="12.75" customHeight="1">
      <c r="A24" s="215"/>
      <c r="B24" s="215"/>
      <c r="C24" s="215"/>
      <c r="D24" s="215"/>
      <c r="E24" s="215"/>
      <c r="F24" s="215"/>
      <c r="G24" s="215"/>
    </row>
    <row r="25" spans="1:7" ht="12.75" customHeight="1">
      <c r="A25" s="215"/>
      <c r="B25" s="215"/>
      <c r="C25" s="215"/>
      <c r="D25" s="215"/>
      <c r="E25" s="215"/>
      <c r="F25" s="215"/>
      <c r="G25" s="215"/>
    </row>
    <row r="26" spans="1:7" ht="12.75" customHeight="1">
      <c r="A26" s="215"/>
      <c r="B26" s="215"/>
      <c r="C26" s="215"/>
      <c r="D26" s="215"/>
      <c r="E26" s="215"/>
      <c r="F26" s="215"/>
      <c r="G26" s="215"/>
    </row>
    <row r="27" spans="1:7" ht="12.75" customHeight="1">
      <c r="A27" s="215"/>
      <c r="B27" s="215"/>
      <c r="C27" s="215"/>
      <c r="D27" s="215"/>
      <c r="E27" s="215"/>
      <c r="F27" s="215"/>
      <c r="G27" s="215"/>
    </row>
    <row r="28" spans="1:7" ht="12.75" customHeight="1">
      <c r="A28" s="215"/>
      <c r="B28" s="215"/>
      <c r="C28" s="215"/>
      <c r="D28" s="215"/>
      <c r="E28" s="215"/>
      <c r="F28" s="215"/>
      <c r="G28" s="215"/>
    </row>
    <row r="29" spans="1:7" ht="12.75" customHeight="1">
      <c r="A29" s="215"/>
      <c r="B29" s="215"/>
      <c r="C29" s="215"/>
      <c r="D29" s="215"/>
      <c r="E29" s="215"/>
      <c r="F29" s="215"/>
      <c r="G29" s="215"/>
    </row>
    <row r="30" spans="1:7" ht="12.75" customHeight="1">
      <c r="A30" s="215"/>
      <c r="B30" s="215"/>
      <c r="C30" s="215"/>
      <c r="D30" s="215"/>
      <c r="E30" s="215"/>
      <c r="F30" s="215"/>
      <c r="G30" s="215"/>
    </row>
    <row r="31" spans="1:7" ht="12.75" customHeight="1">
      <c r="A31" s="215"/>
      <c r="B31" s="215"/>
      <c r="C31" s="215"/>
      <c r="D31" s="215"/>
      <c r="E31" s="215"/>
      <c r="F31" s="215"/>
      <c r="G31" s="215"/>
    </row>
    <row r="32" spans="1:7" ht="12.75" customHeight="1">
      <c r="A32" s="215"/>
      <c r="B32" s="215"/>
      <c r="C32" s="215"/>
      <c r="D32" s="215"/>
      <c r="E32" s="215"/>
      <c r="F32" s="215"/>
      <c r="G32" s="215"/>
    </row>
    <row r="33" spans="1:7" ht="12.75" customHeight="1">
      <c r="A33" s="215"/>
      <c r="B33" s="215"/>
      <c r="C33" s="215"/>
      <c r="D33" s="215"/>
      <c r="E33" s="215"/>
      <c r="F33" s="215"/>
      <c r="G33" s="215"/>
    </row>
    <row r="34" spans="1:7" ht="12.75" customHeight="1">
      <c r="A34" s="215"/>
      <c r="B34" s="215"/>
      <c r="C34" s="215"/>
      <c r="D34" s="215"/>
      <c r="E34" s="215"/>
      <c r="F34" s="215"/>
      <c r="G34" s="215"/>
    </row>
    <row r="35" spans="1:7" ht="12.75" customHeight="1">
      <c r="A35" s="215"/>
      <c r="B35" s="215"/>
      <c r="C35" s="215"/>
      <c r="D35" s="215"/>
      <c r="E35" s="215"/>
      <c r="F35" s="215"/>
      <c r="G35" s="215"/>
    </row>
    <row r="36" spans="1:7" ht="12.75" customHeight="1">
      <c r="A36" s="215"/>
      <c r="B36" s="215"/>
      <c r="C36" s="215"/>
      <c r="D36" s="215"/>
      <c r="E36" s="215"/>
      <c r="F36" s="215"/>
      <c r="G36" s="215"/>
    </row>
    <row r="37" spans="1:7" ht="12.75" customHeight="1">
      <c r="A37" s="215"/>
      <c r="B37" s="215"/>
      <c r="C37" s="215"/>
      <c r="D37" s="215"/>
      <c r="E37" s="215"/>
      <c r="F37" s="215"/>
      <c r="G37" s="215"/>
    </row>
    <row r="38" spans="1:7" ht="12.75" customHeight="1">
      <c r="A38" s="215"/>
      <c r="B38" s="215"/>
      <c r="C38" s="215"/>
      <c r="D38" s="215"/>
      <c r="E38" s="215"/>
      <c r="F38" s="215"/>
      <c r="G38" s="215"/>
    </row>
    <row r="39" spans="1:7" ht="12.75" customHeight="1">
      <c r="A39" s="215"/>
      <c r="B39" s="215"/>
      <c r="C39" s="215"/>
      <c r="D39" s="215"/>
      <c r="E39" s="215"/>
      <c r="F39" s="215"/>
      <c r="G39" s="215"/>
    </row>
    <row r="40" spans="1:7" ht="12.75" customHeight="1">
      <c r="A40" s="215"/>
      <c r="B40" s="215"/>
      <c r="C40" s="215"/>
      <c r="D40" s="215"/>
      <c r="E40" s="215"/>
      <c r="F40" s="215"/>
      <c r="G40" s="215"/>
    </row>
    <row r="41" spans="1:7" ht="12.75" customHeight="1">
      <c r="A41" s="215"/>
      <c r="B41" s="215"/>
      <c r="C41" s="215"/>
      <c r="D41" s="215"/>
      <c r="E41" s="215"/>
      <c r="F41" s="215"/>
      <c r="G41" s="215"/>
    </row>
    <row r="42" spans="1:7" ht="12.75" customHeight="1">
      <c r="A42" s="215"/>
      <c r="B42" s="215"/>
      <c r="C42" s="215"/>
      <c r="D42" s="215"/>
      <c r="E42" s="215"/>
      <c r="F42" s="215"/>
      <c r="G42" s="215"/>
    </row>
    <row r="43" spans="1:7" ht="12.75" customHeight="1">
      <c r="A43" s="215"/>
      <c r="B43" s="215"/>
      <c r="C43" s="215"/>
      <c r="D43" s="215"/>
      <c r="E43" s="215"/>
      <c r="F43" s="215"/>
      <c r="G43" s="215"/>
    </row>
    <row r="44" spans="1:7" ht="12.75" customHeight="1">
      <c r="A44" s="215"/>
      <c r="B44" s="215"/>
      <c r="C44" s="215"/>
      <c r="D44" s="215"/>
      <c r="E44" s="215"/>
      <c r="F44" s="215"/>
      <c r="G44" s="215"/>
    </row>
    <row r="45" spans="1:7" ht="12.75" customHeight="1">
      <c r="A45" s="215"/>
      <c r="B45" s="215"/>
      <c r="C45" s="215"/>
      <c r="D45" s="215"/>
      <c r="E45" s="215"/>
      <c r="F45" s="215"/>
      <c r="G45" s="215"/>
    </row>
    <row r="46" spans="1:7" ht="12.75" customHeight="1">
      <c r="A46" s="215"/>
      <c r="B46" s="215"/>
      <c r="C46" s="215"/>
      <c r="D46" s="215"/>
      <c r="E46" s="215"/>
      <c r="F46" s="215"/>
      <c r="G46" s="215"/>
    </row>
    <row r="47" spans="1:7" ht="12.75" customHeight="1">
      <c r="A47" s="215"/>
      <c r="B47" s="215"/>
      <c r="C47" s="215"/>
      <c r="D47" s="215"/>
      <c r="E47" s="215"/>
      <c r="F47" s="215"/>
      <c r="G47" s="215"/>
    </row>
    <row r="48" spans="1:7" ht="12.75" customHeight="1">
      <c r="A48" s="215"/>
      <c r="B48" s="215"/>
      <c r="C48" s="215"/>
      <c r="D48" s="215"/>
      <c r="E48" s="215"/>
      <c r="F48" s="215"/>
      <c r="G48" s="215"/>
    </row>
    <row r="49" spans="1:7" ht="12.75" customHeight="1">
      <c r="A49" s="215"/>
      <c r="B49" s="215"/>
      <c r="C49" s="215"/>
      <c r="D49" s="215"/>
      <c r="E49" s="215"/>
      <c r="F49" s="215"/>
      <c r="G49" s="215"/>
    </row>
    <row r="50" spans="1:7" ht="12.75" customHeight="1">
      <c r="A50" s="215"/>
      <c r="B50" s="215"/>
      <c r="C50" s="215"/>
      <c r="D50" s="215"/>
      <c r="E50" s="215"/>
      <c r="F50" s="215"/>
      <c r="G50" s="215"/>
    </row>
    <row r="51" spans="1:7" ht="12.75" customHeight="1">
      <c r="A51" s="215"/>
      <c r="B51" s="215"/>
      <c r="C51" s="215"/>
      <c r="D51" s="215"/>
      <c r="E51" s="215"/>
      <c r="F51" s="215"/>
      <c r="G51" s="215"/>
    </row>
    <row r="52" spans="1:7" ht="12.75" customHeight="1">
      <c r="A52" s="215"/>
      <c r="B52" s="215"/>
      <c r="C52" s="215"/>
      <c r="D52" s="215"/>
      <c r="E52" s="215"/>
      <c r="F52" s="215"/>
      <c r="G52" s="215"/>
    </row>
    <row r="53" spans="1:7" ht="12.75" customHeight="1">
      <c r="A53" s="215"/>
      <c r="B53" s="215"/>
      <c r="C53" s="215"/>
      <c r="D53" s="215"/>
      <c r="E53" s="215"/>
      <c r="F53" s="215"/>
      <c r="G53" s="215"/>
    </row>
    <row r="54" spans="1:7" ht="12.75" customHeight="1">
      <c r="A54" s="215"/>
      <c r="B54" s="215"/>
      <c r="C54" s="215"/>
      <c r="D54" s="215"/>
      <c r="E54" s="215"/>
      <c r="F54" s="215"/>
      <c r="G54" s="215"/>
    </row>
    <row r="55" spans="1:7" ht="12.75" customHeight="1">
      <c r="A55" s="215"/>
      <c r="B55" s="215"/>
      <c r="C55" s="215"/>
      <c r="D55" s="215"/>
      <c r="E55" s="215"/>
      <c r="F55" s="215"/>
      <c r="G55" s="215"/>
    </row>
    <row r="56" spans="1:7" ht="12.75" customHeight="1">
      <c r="A56" s="215"/>
      <c r="B56" s="215"/>
      <c r="C56" s="215"/>
      <c r="D56" s="215"/>
      <c r="E56" s="215"/>
      <c r="F56" s="215"/>
      <c r="G56" s="215"/>
    </row>
    <row r="57" spans="1:7" ht="12.75" customHeight="1">
      <c r="A57" s="215"/>
      <c r="B57" s="215"/>
      <c r="C57" s="215"/>
      <c r="D57" s="215"/>
      <c r="E57" s="215"/>
      <c r="F57" s="215"/>
      <c r="G57" s="215"/>
    </row>
    <row r="58" spans="1:7" ht="12.75" customHeight="1">
      <c r="A58" s="215"/>
      <c r="B58" s="215"/>
      <c r="C58" s="215"/>
      <c r="D58" s="215"/>
      <c r="E58" s="215"/>
      <c r="F58" s="215"/>
      <c r="G58" s="215"/>
    </row>
    <row r="59" spans="1:7" ht="12.75" customHeight="1">
      <c r="A59" s="215"/>
      <c r="B59" s="215"/>
      <c r="C59" s="215"/>
      <c r="D59" s="215"/>
      <c r="E59" s="215"/>
      <c r="F59" s="215"/>
      <c r="G59" s="215"/>
    </row>
    <row r="60" spans="1:7" ht="12.75" customHeight="1">
      <c r="A60" s="215"/>
      <c r="B60" s="215"/>
      <c r="C60" s="215"/>
      <c r="D60" s="215"/>
      <c r="E60" s="215"/>
      <c r="F60" s="215"/>
      <c r="G60" s="215"/>
    </row>
    <row r="61" spans="1:7" ht="12.75" customHeight="1">
      <c r="A61" s="215"/>
      <c r="B61" s="215"/>
      <c r="C61" s="215"/>
      <c r="D61" s="215"/>
      <c r="E61" s="215"/>
      <c r="F61" s="215"/>
      <c r="G61" s="215"/>
    </row>
    <row r="62" spans="1:7" ht="12.75" customHeight="1">
      <c r="A62" s="215"/>
      <c r="B62" s="215"/>
      <c r="C62" s="215"/>
      <c r="D62" s="215"/>
      <c r="E62" s="215"/>
      <c r="F62" s="215"/>
      <c r="G62" s="215"/>
    </row>
    <row r="63" spans="1:7">
      <c r="B63" s="112"/>
      <c r="C63" s="112"/>
      <c r="D63" s="112"/>
      <c r="E63" s="214"/>
    </row>
    <row r="64" spans="1:7">
      <c r="B64" s="112"/>
      <c r="C64" s="112"/>
      <c r="D64" s="112"/>
      <c r="E64" s="214"/>
    </row>
    <row r="65" spans="2:5">
      <c r="B65" s="112"/>
      <c r="C65" s="112"/>
      <c r="D65" s="112"/>
      <c r="E65" s="214"/>
    </row>
    <row r="66" spans="2:5">
      <c r="B66" s="112"/>
      <c r="C66" s="112"/>
      <c r="D66" s="112"/>
      <c r="E66" s="214"/>
    </row>
    <row r="67" spans="2:5">
      <c r="B67" s="112"/>
      <c r="C67" s="112"/>
      <c r="D67" s="112"/>
      <c r="E67" s="214"/>
    </row>
    <row r="68" spans="2:5">
      <c r="B68" s="112"/>
      <c r="C68" s="112"/>
      <c r="D68" s="112"/>
      <c r="E68" s="214"/>
    </row>
    <row r="69" spans="2:5">
      <c r="B69" s="112"/>
      <c r="C69" s="112"/>
      <c r="D69" s="112"/>
      <c r="E69" s="214"/>
    </row>
    <row r="70" spans="2:5">
      <c r="B70" s="112"/>
      <c r="C70" s="112"/>
      <c r="D70" s="112"/>
      <c r="E70" s="214"/>
    </row>
    <row r="71" spans="2:5">
      <c r="B71" s="112"/>
      <c r="C71" s="112"/>
      <c r="D71" s="112"/>
      <c r="E71" s="214"/>
    </row>
    <row r="72" spans="2:5">
      <c r="B72" s="112"/>
      <c r="C72" s="112"/>
      <c r="D72" s="112"/>
      <c r="E72" s="214"/>
    </row>
    <row r="73" spans="2:5">
      <c r="B73" s="112"/>
      <c r="C73" s="112"/>
      <c r="D73" s="112"/>
      <c r="E73" s="214"/>
    </row>
    <row r="74" spans="2:5">
      <c r="B74" s="112"/>
      <c r="C74" s="112"/>
      <c r="D74" s="112"/>
      <c r="E74" s="214"/>
    </row>
    <row r="75" spans="2:5">
      <c r="B75" s="112"/>
      <c r="C75" s="112"/>
      <c r="D75" s="112"/>
      <c r="E75" s="214"/>
    </row>
    <row r="76" spans="2:5">
      <c r="B76" s="112"/>
      <c r="C76" s="112"/>
      <c r="D76" s="112"/>
      <c r="E76" s="214"/>
    </row>
    <row r="77" spans="2:5">
      <c r="B77" s="112"/>
      <c r="C77" s="112"/>
      <c r="D77" s="112"/>
      <c r="E77" s="214"/>
    </row>
    <row r="78" spans="2:5">
      <c r="B78" s="112"/>
      <c r="C78" s="112"/>
      <c r="D78" s="112"/>
      <c r="E78" s="214"/>
    </row>
    <row r="79" spans="2:5">
      <c r="B79" s="112"/>
      <c r="C79" s="112"/>
      <c r="D79" s="112"/>
      <c r="E79" s="214"/>
    </row>
    <row r="80" spans="2:5">
      <c r="B80" s="112"/>
      <c r="C80" s="112"/>
      <c r="D80" s="112"/>
      <c r="E80" s="214"/>
    </row>
    <row r="81" spans="2:5">
      <c r="B81" s="112"/>
      <c r="C81" s="112"/>
      <c r="D81" s="112"/>
      <c r="E81" s="214"/>
    </row>
    <row r="82" spans="2:5">
      <c r="B82" s="112"/>
      <c r="C82" s="112"/>
      <c r="D82" s="112"/>
      <c r="E82" s="214"/>
    </row>
    <row r="83" spans="2:5">
      <c r="B83" s="112"/>
      <c r="C83" s="112"/>
      <c r="D83" s="112"/>
      <c r="E83" s="214"/>
    </row>
    <row r="84" spans="2:5">
      <c r="B84" s="112"/>
      <c r="C84" s="112"/>
      <c r="D84" s="112"/>
      <c r="E84" s="214"/>
    </row>
    <row r="85" spans="2:5">
      <c r="B85" s="112"/>
      <c r="C85" s="112"/>
      <c r="D85" s="112"/>
      <c r="E85" s="214"/>
    </row>
    <row r="86" spans="2:5">
      <c r="B86" s="112"/>
      <c r="C86" s="112"/>
      <c r="D86" s="112"/>
      <c r="E86" s="214"/>
    </row>
    <row r="87" spans="2:5">
      <c r="B87" s="112"/>
      <c r="C87" s="112"/>
      <c r="D87" s="112"/>
      <c r="E87" s="214"/>
    </row>
    <row r="88" spans="2:5">
      <c r="B88" s="112"/>
      <c r="C88" s="112"/>
      <c r="D88" s="112"/>
      <c r="E88" s="214"/>
    </row>
    <row r="89" spans="2:5">
      <c r="B89" s="112"/>
      <c r="C89" s="112"/>
      <c r="D89" s="112"/>
      <c r="E89" s="214"/>
    </row>
    <row r="90" spans="2:5">
      <c r="B90" s="112"/>
      <c r="C90" s="112"/>
      <c r="D90" s="112"/>
      <c r="E90" s="214"/>
    </row>
    <row r="91" spans="2:5">
      <c r="B91" s="112"/>
      <c r="C91" s="112"/>
      <c r="D91" s="112"/>
      <c r="E91" s="214"/>
    </row>
    <row r="92" spans="2:5">
      <c r="B92" s="112"/>
      <c r="C92" s="112"/>
      <c r="D92" s="112"/>
      <c r="E92" s="214"/>
    </row>
    <row r="93" spans="2:5">
      <c r="B93" s="112"/>
      <c r="C93" s="112"/>
      <c r="D93" s="112"/>
      <c r="E93" s="214"/>
    </row>
    <row r="94" spans="2:5">
      <c r="B94" s="112"/>
      <c r="C94" s="112"/>
      <c r="D94" s="112"/>
      <c r="E94" s="214"/>
    </row>
    <row r="95" spans="2:5">
      <c r="B95" s="112"/>
      <c r="C95" s="112"/>
      <c r="D95" s="112"/>
      <c r="E95" s="214"/>
    </row>
    <row r="96" spans="2:5">
      <c r="B96" s="112"/>
      <c r="C96" s="112"/>
      <c r="D96" s="112"/>
      <c r="E96" s="214"/>
    </row>
    <row r="97" spans="2:5">
      <c r="B97" s="112"/>
      <c r="C97" s="112"/>
      <c r="D97" s="112"/>
      <c r="E97" s="214"/>
    </row>
    <row r="98" spans="2:5">
      <c r="B98" s="112"/>
      <c r="C98" s="112"/>
      <c r="D98" s="112"/>
      <c r="E98" s="214"/>
    </row>
    <row r="99" spans="2:5">
      <c r="B99" s="112"/>
      <c r="C99" s="112"/>
      <c r="D99" s="112"/>
      <c r="E99" s="214"/>
    </row>
    <row r="100" spans="2:5">
      <c r="B100" s="112"/>
      <c r="C100" s="112"/>
      <c r="D100" s="112"/>
      <c r="E100" s="214"/>
    </row>
    <row r="101" spans="2:5">
      <c r="B101" s="112"/>
      <c r="C101" s="112"/>
      <c r="D101" s="112"/>
      <c r="E101" s="214"/>
    </row>
    <row r="102" spans="2:5">
      <c r="B102" s="112"/>
      <c r="C102" s="112"/>
      <c r="D102" s="112"/>
      <c r="E102" s="214"/>
    </row>
    <row r="103" spans="2:5">
      <c r="B103" s="112"/>
      <c r="C103" s="112"/>
      <c r="D103" s="112"/>
      <c r="E103" s="214"/>
    </row>
    <row r="104" spans="2:5">
      <c r="B104" s="112"/>
      <c r="C104" s="112"/>
      <c r="D104" s="112"/>
      <c r="E104" s="214"/>
    </row>
    <row r="105" spans="2:5">
      <c r="B105" s="112"/>
      <c r="C105" s="112"/>
      <c r="D105" s="112"/>
      <c r="E105" s="214"/>
    </row>
    <row r="106" spans="2:5">
      <c r="B106" s="112"/>
      <c r="C106" s="112"/>
      <c r="D106" s="112"/>
      <c r="E106" s="214"/>
    </row>
    <row r="107" spans="2:5">
      <c r="B107" s="112"/>
      <c r="C107" s="112"/>
      <c r="D107" s="112"/>
      <c r="E107" s="214"/>
    </row>
    <row r="108" spans="2:5">
      <c r="B108" s="112"/>
      <c r="C108" s="112"/>
      <c r="D108" s="112"/>
      <c r="E108" s="214"/>
    </row>
    <row r="109" spans="2:5">
      <c r="B109" s="112"/>
      <c r="C109" s="112"/>
      <c r="D109" s="112"/>
      <c r="E109" s="214"/>
    </row>
    <row r="110" spans="2:5">
      <c r="B110" s="112"/>
      <c r="C110" s="112"/>
      <c r="D110" s="112"/>
      <c r="E110" s="214"/>
    </row>
    <row r="111" spans="2:5">
      <c r="B111" s="112"/>
      <c r="C111" s="112"/>
      <c r="D111" s="112"/>
      <c r="E111" s="214"/>
    </row>
    <row r="112" spans="2:5">
      <c r="B112" s="112"/>
      <c r="C112" s="112"/>
      <c r="D112" s="112"/>
      <c r="E112" s="214"/>
    </row>
    <row r="113" spans="2:5">
      <c r="B113" s="112"/>
      <c r="C113" s="112"/>
      <c r="D113" s="112"/>
      <c r="E113" s="214"/>
    </row>
    <row r="114" spans="2:5">
      <c r="B114" s="112"/>
      <c r="C114" s="112"/>
      <c r="D114" s="112"/>
      <c r="E114" s="214"/>
    </row>
    <row r="115" spans="2:5">
      <c r="B115" s="112"/>
      <c r="C115" s="112"/>
      <c r="D115" s="112"/>
      <c r="E115" s="214"/>
    </row>
    <row r="116" spans="2:5">
      <c r="B116" s="112"/>
      <c r="C116" s="112"/>
      <c r="D116" s="112"/>
      <c r="E116" s="214"/>
    </row>
    <row r="117" spans="2:5">
      <c r="B117" s="112"/>
      <c r="C117" s="112"/>
      <c r="D117" s="112"/>
      <c r="E117" s="214"/>
    </row>
    <row r="118" spans="2:5">
      <c r="B118" s="112"/>
      <c r="C118" s="112"/>
      <c r="D118" s="112"/>
      <c r="E118" s="214"/>
    </row>
    <row r="119" spans="2:5">
      <c r="B119" s="112"/>
      <c r="C119" s="112"/>
      <c r="D119" s="112"/>
      <c r="E119" s="214"/>
    </row>
    <row r="120" spans="2:5">
      <c r="B120" s="112"/>
      <c r="C120" s="112"/>
      <c r="D120" s="112"/>
      <c r="E120" s="214"/>
    </row>
    <row r="121" spans="2:5">
      <c r="B121" s="112"/>
      <c r="C121" s="112"/>
      <c r="D121" s="112"/>
      <c r="E121" s="214"/>
    </row>
    <row r="122" spans="2:5">
      <c r="B122" s="112"/>
      <c r="C122" s="112"/>
      <c r="D122" s="112"/>
      <c r="E122" s="214"/>
    </row>
    <row r="123" spans="2:5">
      <c r="B123" s="112"/>
      <c r="C123" s="112"/>
      <c r="D123" s="112"/>
      <c r="E123" s="214"/>
    </row>
    <row r="124" spans="2:5">
      <c r="B124" s="112"/>
      <c r="C124" s="112"/>
      <c r="D124" s="112"/>
      <c r="E124" s="214"/>
    </row>
    <row r="125" spans="2:5">
      <c r="B125" s="112"/>
      <c r="C125" s="112"/>
      <c r="D125" s="112"/>
      <c r="E125" s="214"/>
    </row>
    <row r="126" spans="2:5">
      <c r="B126" s="112"/>
      <c r="C126" s="112"/>
      <c r="D126" s="112"/>
      <c r="E126" s="214"/>
    </row>
    <row r="127" spans="2:5">
      <c r="B127" s="112"/>
      <c r="C127" s="112"/>
      <c r="D127" s="112"/>
      <c r="E127" s="214"/>
    </row>
    <row r="128" spans="2:5">
      <c r="B128" s="112"/>
      <c r="C128" s="112"/>
      <c r="D128" s="112"/>
      <c r="E128" s="214"/>
    </row>
    <row r="129" spans="2:5">
      <c r="B129" s="112"/>
      <c r="C129" s="112"/>
      <c r="D129" s="112"/>
      <c r="E129" s="214"/>
    </row>
    <row r="130" spans="2:5">
      <c r="B130" s="112"/>
      <c r="C130" s="112"/>
      <c r="D130" s="112"/>
      <c r="E130" s="214"/>
    </row>
    <row r="131" spans="2:5">
      <c r="B131" s="112"/>
      <c r="C131" s="112"/>
      <c r="D131" s="112"/>
      <c r="E131" s="214"/>
    </row>
    <row r="132" spans="2:5">
      <c r="B132" s="112"/>
      <c r="C132" s="112"/>
      <c r="D132" s="112"/>
      <c r="E132" s="214"/>
    </row>
    <row r="133" spans="2:5">
      <c r="B133" s="112"/>
      <c r="C133" s="112"/>
      <c r="D133" s="112"/>
      <c r="E133" s="214"/>
    </row>
    <row r="134" spans="2:5">
      <c r="B134" s="112"/>
      <c r="C134" s="112"/>
      <c r="D134" s="112"/>
      <c r="E134" s="214"/>
    </row>
    <row r="135" spans="2:5">
      <c r="B135" s="112"/>
      <c r="C135" s="112"/>
      <c r="D135" s="112"/>
      <c r="E135" s="214"/>
    </row>
    <row r="136" spans="2:5">
      <c r="B136" s="112"/>
      <c r="C136" s="112"/>
      <c r="D136" s="112"/>
      <c r="E136" s="214"/>
    </row>
    <row r="137" spans="2:5">
      <c r="B137" s="112"/>
      <c r="C137" s="112"/>
      <c r="D137" s="112"/>
      <c r="E137" s="214"/>
    </row>
    <row r="138" spans="2:5">
      <c r="B138" s="112"/>
      <c r="C138" s="112"/>
      <c r="D138" s="112"/>
      <c r="E138" s="214"/>
    </row>
    <row r="139" spans="2:5">
      <c r="B139" s="112"/>
      <c r="C139" s="112"/>
      <c r="D139" s="112"/>
      <c r="E139" s="214"/>
    </row>
    <row r="140" spans="2:5">
      <c r="B140" s="112"/>
      <c r="C140" s="112"/>
      <c r="D140" s="112"/>
      <c r="E140" s="214"/>
    </row>
    <row r="141" spans="2:5">
      <c r="B141" s="112"/>
      <c r="C141" s="112"/>
      <c r="D141" s="112"/>
      <c r="E141" s="214"/>
    </row>
    <row r="142" spans="2:5">
      <c r="B142" s="112"/>
      <c r="C142" s="112"/>
      <c r="D142" s="112"/>
      <c r="E142" s="214"/>
    </row>
    <row r="143" spans="2:5">
      <c r="B143" s="112"/>
      <c r="C143" s="112"/>
      <c r="D143" s="112"/>
      <c r="E143" s="214"/>
    </row>
    <row r="144" spans="2:5">
      <c r="B144" s="112"/>
      <c r="C144" s="112"/>
      <c r="D144" s="112"/>
      <c r="E144" s="214"/>
    </row>
    <row r="145" spans="2:5">
      <c r="B145" s="112"/>
      <c r="C145" s="112"/>
      <c r="D145" s="112"/>
      <c r="E145" s="214"/>
    </row>
    <row r="146" spans="2:5">
      <c r="B146" s="112"/>
      <c r="C146" s="112"/>
      <c r="D146" s="112"/>
      <c r="E146" s="214"/>
    </row>
    <row r="147" spans="2:5">
      <c r="B147" s="112"/>
      <c r="C147" s="112"/>
      <c r="D147" s="112"/>
      <c r="E147" s="214"/>
    </row>
    <row r="148" spans="2:5">
      <c r="B148" s="112"/>
      <c r="C148" s="112"/>
      <c r="D148" s="112"/>
      <c r="E148" s="214"/>
    </row>
    <row r="149" spans="2:5">
      <c r="B149" s="112"/>
      <c r="C149" s="112"/>
      <c r="D149" s="112"/>
      <c r="E149" s="214"/>
    </row>
    <row r="150" spans="2:5">
      <c r="B150" s="112"/>
      <c r="C150" s="112"/>
      <c r="D150" s="112"/>
      <c r="E150" s="214"/>
    </row>
    <row r="151" spans="2:5">
      <c r="B151" s="112"/>
      <c r="C151" s="112"/>
      <c r="D151" s="112"/>
      <c r="E151" s="214"/>
    </row>
    <row r="152" spans="2:5">
      <c r="B152" s="112"/>
      <c r="C152" s="112"/>
      <c r="D152" s="112"/>
      <c r="E152" s="214"/>
    </row>
    <row r="153" spans="2:5">
      <c r="B153" s="112"/>
      <c r="C153" s="112"/>
      <c r="D153" s="112"/>
      <c r="E153" s="214"/>
    </row>
    <row r="154" spans="2:5">
      <c r="B154" s="112"/>
      <c r="C154" s="112"/>
      <c r="D154" s="112"/>
      <c r="E154" s="214"/>
    </row>
    <row r="155" spans="2:5">
      <c r="B155" s="112"/>
      <c r="C155" s="112"/>
      <c r="D155" s="112"/>
      <c r="E155" s="214"/>
    </row>
    <row r="156" spans="2:5">
      <c r="B156" s="112"/>
      <c r="C156" s="112"/>
      <c r="D156" s="112"/>
      <c r="E156" s="214"/>
    </row>
    <row r="157" spans="2:5">
      <c r="B157" s="112"/>
      <c r="C157" s="112"/>
      <c r="D157" s="112"/>
      <c r="E157" s="214"/>
    </row>
    <row r="158" spans="2:5">
      <c r="B158" s="112"/>
      <c r="C158" s="112"/>
      <c r="D158" s="112"/>
      <c r="E158" s="214"/>
    </row>
    <row r="159" spans="2:5">
      <c r="B159" s="112"/>
      <c r="C159" s="112"/>
      <c r="D159" s="112"/>
      <c r="E159" s="214"/>
    </row>
    <row r="160" spans="2:5">
      <c r="B160" s="112"/>
      <c r="C160" s="112"/>
      <c r="D160" s="112"/>
      <c r="E160" s="214"/>
    </row>
    <row r="161" spans="2:5">
      <c r="B161" s="112"/>
      <c r="C161" s="112"/>
      <c r="D161" s="112"/>
      <c r="E161" s="214"/>
    </row>
    <row r="162" spans="2:5">
      <c r="B162" s="112"/>
      <c r="C162" s="112"/>
      <c r="D162" s="112"/>
      <c r="E162" s="214"/>
    </row>
    <row r="163" spans="2:5">
      <c r="B163" s="112"/>
      <c r="C163" s="112"/>
      <c r="D163" s="112"/>
      <c r="E163" s="214"/>
    </row>
    <row r="164" spans="2:5">
      <c r="B164" s="112"/>
      <c r="C164" s="112"/>
      <c r="D164" s="112"/>
      <c r="E164" s="214"/>
    </row>
    <row r="165" spans="2:5">
      <c r="B165" s="112"/>
      <c r="C165" s="112"/>
      <c r="D165" s="112"/>
      <c r="E165" s="214"/>
    </row>
    <row r="166" spans="2:5">
      <c r="B166" s="112"/>
      <c r="C166" s="112"/>
      <c r="D166" s="112"/>
      <c r="E166" s="214"/>
    </row>
    <row r="167" spans="2:5">
      <c r="B167" s="112"/>
      <c r="C167" s="112"/>
      <c r="D167" s="112"/>
      <c r="E167" s="214"/>
    </row>
    <row r="168" spans="2:5">
      <c r="B168" s="112"/>
      <c r="C168" s="112"/>
      <c r="D168" s="112"/>
      <c r="E168" s="214"/>
    </row>
    <row r="169" spans="2:5">
      <c r="B169" s="112"/>
      <c r="C169" s="112"/>
      <c r="D169" s="112"/>
      <c r="E169" s="214"/>
    </row>
    <row r="170" spans="2:5">
      <c r="B170" s="112"/>
      <c r="C170" s="112"/>
      <c r="D170" s="112"/>
      <c r="E170" s="214"/>
    </row>
    <row r="171" spans="2:5">
      <c r="B171" s="112"/>
      <c r="C171" s="112"/>
      <c r="D171" s="112"/>
      <c r="E171" s="214"/>
    </row>
    <row r="172" spans="2:5">
      <c r="B172" s="112"/>
      <c r="C172" s="112"/>
      <c r="D172" s="112"/>
      <c r="E172" s="214"/>
    </row>
    <row r="173" spans="2:5">
      <c r="B173" s="112"/>
      <c r="C173" s="112"/>
      <c r="D173" s="112"/>
      <c r="E173" s="214"/>
    </row>
    <row r="174" spans="2:5">
      <c r="B174" s="112"/>
      <c r="C174" s="112"/>
      <c r="D174" s="112"/>
      <c r="E174" s="214"/>
    </row>
    <row r="175" spans="2:5">
      <c r="B175" s="112"/>
      <c r="C175" s="112"/>
      <c r="D175" s="112"/>
      <c r="E175" s="214"/>
    </row>
    <row r="176" spans="2:5">
      <c r="B176" s="112"/>
      <c r="C176" s="112"/>
      <c r="D176" s="112"/>
      <c r="E176" s="214"/>
    </row>
    <row r="177" spans="2:5">
      <c r="B177" s="112"/>
      <c r="C177" s="112"/>
      <c r="D177" s="112"/>
      <c r="E177" s="214"/>
    </row>
    <row r="178" spans="2:5">
      <c r="B178" s="112"/>
      <c r="C178" s="112"/>
      <c r="D178" s="112"/>
      <c r="E178" s="214"/>
    </row>
    <row r="179" spans="2:5">
      <c r="B179" s="112"/>
      <c r="C179" s="112"/>
      <c r="D179" s="112"/>
      <c r="E179" s="214"/>
    </row>
    <row r="180" spans="2:5">
      <c r="B180" s="112"/>
      <c r="C180" s="112"/>
      <c r="D180" s="112"/>
      <c r="E180" s="214"/>
    </row>
    <row r="181" spans="2:5">
      <c r="B181" s="112"/>
      <c r="C181" s="112"/>
      <c r="D181" s="112"/>
      <c r="E181" s="214"/>
    </row>
    <row r="182" spans="2:5">
      <c r="B182" s="112"/>
      <c r="C182" s="112"/>
      <c r="D182" s="112"/>
      <c r="E182" s="214"/>
    </row>
    <row r="183" spans="2:5">
      <c r="B183" s="112"/>
      <c r="C183" s="112"/>
      <c r="D183" s="112"/>
      <c r="E183" s="214"/>
    </row>
    <row r="184" spans="2:5">
      <c r="B184" s="112"/>
      <c r="C184" s="112"/>
      <c r="D184" s="112"/>
      <c r="E184" s="214"/>
    </row>
    <row r="185" spans="2:5">
      <c r="B185" s="112"/>
      <c r="C185" s="112"/>
      <c r="D185" s="112"/>
      <c r="E185" s="214"/>
    </row>
    <row r="186" spans="2:5">
      <c r="B186" s="112"/>
      <c r="C186" s="112"/>
      <c r="D186" s="112"/>
      <c r="E186" s="214"/>
    </row>
    <row r="187" spans="2:5">
      <c r="B187" s="112"/>
      <c r="C187" s="112"/>
      <c r="D187" s="112"/>
      <c r="E187" s="214"/>
    </row>
    <row r="188" spans="2:5">
      <c r="B188" s="112"/>
      <c r="C188" s="112"/>
      <c r="D188" s="112"/>
      <c r="E188" s="214"/>
    </row>
    <row r="189" spans="2:5">
      <c r="B189" s="112"/>
      <c r="C189" s="112"/>
      <c r="D189" s="112"/>
      <c r="E189" s="214"/>
    </row>
    <row r="190" spans="2:5">
      <c r="B190" s="112"/>
      <c r="C190" s="112"/>
      <c r="D190" s="112"/>
      <c r="E190" s="214"/>
    </row>
    <row r="191" spans="2:5">
      <c r="B191" s="112"/>
      <c r="C191" s="112"/>
      <c r="D191" s="112"/>
      <c r="E191" s="214"/>
    </row>
    <row r="192" spans="2:5">
      <c r="B192" s="112"/>
      <c r="C192" s="112"/>
      <c r="D192" s="112"/>
      <c r="E192" s="214"/>
    </row>
    <row r="193" spans="2:5">
      <c r="B193" s="112"/>
      <c r="C193" s="112"/>
      <c r="D193" s="112"/>
      <c r="E193" s="214"/>
    </row>
    <row r="194" spans="2:5">
      <c r="B194" s="112"/>
      <c r="C194" s="112"/>
      <c r="D194" s="112"/>
      <c r="E194" s="214"/>
    </row>
    <row r="195" spans="2:5">
      <c r="B195" s="112"/>
      <c r="C195" s="112"/>
      <c r="D195" s="112"/>
      <c r="E195" s="214"/>
    </row>
    <row r="196" spans="2:5">
      <c r="B196" s="112"/>
      <c r="C196" s="112"/>
      <c r="D196" s="112"/>
      <c r="E196" s="214"/>
    </row>
    <row r="197" spans="2:5">
      <c r="B197" s="112"/>
      <c r="C197" s="112"/>
      <c r="D197" s="112"/>
      <c r="E197" s="214"/>
    </row>
    <row r="198" spans="2:5">
      <c r="B198" s="112"/>
      <c r="C198" s="112"/>
      <c r="D198" s="112"/>
      <c r="E198" s="214"/>
    </row>
    <row r="199" spans="2:5">
      <c r="B199" s="112"/>
      <c r="C199" s="112"/>
      <c r="D199" s="112"/>
      <c r="E199" s="214"/>
    </row>
    <row r="200" spans="2:5">
      <c r="B200" s="112"/>
      <c r="C200" s="112"/>
      <c r="D200" s="112"/>
      <c r="E200" s="214"/>
    </row>
    <row r="201" spans="2:5">
      <c r="B201" s="112"/>
      <c r="C201" s="112"/>
      <c r="D201" s="112"/>
      <c r="E201" s="214"/>
    </row>
    <row r="202" spans="2:5">
      <c r="B202" s="112"/>
      <c r="C202" s="112"/>
      <c r="D202" s="112"/>
      <c r="E202" s="214"/>
    </row>
    <row r="203" spans="2:5">
      <c r="B203" s="112"/>
      <c r="C203" s="112"/>
      <c r="D203" s="112"/>
      <c r="E203" s="214"/>
    </row>
    <row r="204" spans="2:5">
      <c r="B204" s="112"/>
      <c r="C204" s="112"/>
      <c r="D204" s="112"/>
      <c r="E204" s="214"/>
    </row>
    <row r="205" spans="2:5">
      <c r="B205" s="112"/>
      <c r="C205" s="112"/>
      <c r="D205" s="112"/>
      <c r="E205" s="214"/>
    </row>
    <row r="206" spans="2:5">
      <c r="B206" s="112"/>
      <c r="C206" s="112"/>
      <c r="D206" s="112"/>
      <c r="E206" s="214"/>
    </row>
    <row r="207" spans="2:5">
      <c r="B207" s="112"/>
      <c r="C207" s="112"/>
      <c r="D207" s="112"/>
      <c r="E207" s="214"/>
    </row>
    <row r="208" spans="2:5">
      <c r="B208" s="112"/>
      <c r="C208" s="112"/>
      <c r="D208" s="112"/>
      <c r="E208" s="214"/>
    </row>
    <row r="209" spans="2:5">
      <c r="B209" s="112"/>
      <c r="C209" s="112"/>
      <c r="D209" s="112"/>
      <c r="E209" s="214"/>
    </row>
    <row r="210" spans="2:5">
      <c r="B210" s="112"/>
      <c r="C210" s="112"/>
      <c r="D210" s="112"/>
      <c r="E210" s="214"/>
    </row>
    <row r="211" spans="2:5">
      <c r="B211" s="112"/>
      <c r="C211" s="112"/>
      <c r="D211" s="112"/>
      <c r="E211" s="214"/>
    </row>
    <row r="212" spans="2:5">
      <c r="B212" s="112"/>
      <c r="C212" s="112"/>
      <c r="D212" s="112"/>
      <c r="E212" s="214"/>
    </row>
    <row r="213" spans="2:5">
      <c r="B213" s="112"/>
      <c r="C213" s="112"/>
      <c r="D213" s="112"/>
      <c r="E213" s="214"/>
    </row>
    <row r="214" spans="2:5">
      <c r="B214" s="112"/>
      <c r="C214" s="112"/>
      <c r="D214" s="112"/>
      <c r="E214" s="214"/>
    </row>
    <row r="215" spans="2:5">
      <c r="B215" s="112"/>
      <c r="C215" s="112"/>
      <c r="D215" s="112"/>
      <c r="E215" s="214"/>
    </row>
    <row r="216" spans="2:5">
      <c r="B216" s="112"/>
      <c r="C216" s="112"/>
      <c r="D216" s="112"/>
      <c r="E216" s="214"/>
    </row>
    <row r="217" spans="2:5">
      <c r="B217" s="112"/>
      <c r="C217" s="112"/>
      <c r="D217" s="112"/>
      <c r="E217" s="214"/>
    </row>
    <row r="218" spans="2:5">
      <c r="B218" s="112"/>
      <c r="C218" s="112"/>
      <c r="D218" s="112"/>
      <c r="E218" s="214"/>
    </row>
    <row r="219" spans="2:5">
      <c r="B219" s="112"/>
      <c r="C219" s="112"/>
      <c r="D219" s="112"/>
      <c r="E219" s="214"/>
    </row>
    <row r="220" spans="2:5">
      <c r="B220" s="112"/>
      <c r="C220" s="112"/>
      <c r="D220" s="112"/>
      <c r="E220" s="214"/>
    </row>
    <row r="221" spans="2:5">
      <c r="B221" s="112"/>
      <c r="C221" s="112"/>
      <c r="D221" s="112"/>
      <c r="E221" s="214"/>
    </row>
    <row r="222" spans="2:5">
      <c r="B222" s="112"/>
      <c r="C222" s="112"/>
      <c r="D222" s="112"/>
      <c r="E222" s="214"/>
    </row>
    <row r="223" spans="2:5">
      <c r="B223" s="112"/>
      <c r="C223" s="112"/>
      <c r="D223" s="112"/>
      <c r="E223" s="214"/>
    </row>
    <row r="224" spans="2:5">
      <c r="B224" s="112"/>
      <c r="C224" s="112"/>
      <c r="D224" s="112"/>
      <c r="E224" s="214"/>
    </row>
    <row r="225" spans="2:5">
      <c r="B225" s="112"/>
      <c r="C225" s="112"/>
      <c r="D225" s="112"/>
      <c r="E225" s="214"/>
    </row>
    <row r="226" spans="2:5">
      <c r="B226" s="112"/>
      <c r="C226" s="112"/>
      <c r="D226" s="112"/>
      <c r="E226" s="214"/>
    </row>
    <row r="227" spans="2:5">
      <c r="B227" s="112"/>
      <c r="C227" s="112"/>
      <c r="D227" s="112"/>
      <c r="E227" s="214"/>
    </row>
    <row r="228" spans="2:5">
      <c r="B228" s="112"/>
      <c r="C228" s="112"/>
      <c r="D228" s="112"/>
      <c r="E228" s="214"/>
    </row>
    <row r="229" spans="2:5">
      <c r="B229" s="112"/>
      <c r="C229" s="112"/>
      <c r="D229" s="112"/>
      <c r="E229" s="214"/>
    </row>
    <row r="230" spans="2:5">
      <c r="B230" s="112"/>
      <c r="C230" s="112"/>
      <c r="D230" s="112"/>
      <c r="E230" s="214"/>
    </row>
    <row r="231" spans="2:5">
      <c r="B231" s="112"/>
      <c r="C231" s="112"/>
      <c r="D231" s="112"/>
      <c r="E231" s="214"/>
    </row>
    <row r="232" spans="2:5">
      <c r="B232" s="112"/>
      <c r="C232" s="112"/>
      <c r="D232" s="112"/>
      <c r="E232" s="214"/>
    </row>
    <row r="233" spans="2:5">
      <c r="B233" s="112"/>
      <c r="C233" s="112"/>
      <c r="D233" s="112"/>
      <c r="E233" s="214"/>
    </row>
    <row r="234" spans="2:5">
      <c r="B234" s="112"/>
      <c r="C234" s="112"/>
      <c r="D234" s="112"/>
      <c r="E234" s="214"/>
    </row>
    <row r="235" spans="2:5">
      <c r="B235" s="112"/>
      <c r="C235" s="112"/>
      <c r="D235" s="112"/>
      <c r="E235" s="214"/>
    </row>
    <row r="236" spans="2:5">
      <c r="B236" s="112"/>
      <c r="C236" s="112"/>
      <c r="D236" s="112"/>
      <c r="E236" s="214"/>
    </row>
    <row r="237" spans="2:5">
      <c r="B237" s="112"/>
      <c r="C237" s="112"/>
      <c r="D237" s="112"/>
      <c r="E237" s="214"/>
    </row>
    <row r="238" spans="2:5">
      <c r="B238" s="112"/>
      <c r="C238" s="112"/>
      <c r="D238" s="112"/>
      <c r="E238" s="214"/>
    </row>
    <row r="239" spans="2:5">
      <c r="B239" s="112"/>
      <c r="C239" s="112"/>
      <c r="D239" s="112"/>
      <c r="E239" s="214"/>
    </row>
    <row r="240" spans="2:5">
      <c r="B240" s="112"/>
      <c r="C240" s="112"/>
      <c r="D240" s="112"/>
      <c r="E240" s="214"/>
    </row>
    <row r="241" spans="2:5">
      <c r="B241" s="112"/>
      <c r="C241" s="112"/>
      <c r="D241" s="112"/>
      <c r="E241" s="214"/>
    </row>
    <row r="242" spans="2:5">
      <c r="B242" s="112"/>
      <c r="C242" s="112"/>
      <c r="D242" s="112"/>
      <c r="E242" s="214"/>
    </row>
    <row r="243" spans="2:5">
      <c r="B243" s="112"/>
      <c r="C243" s="112"/>
      <c r="D243" s="112"/>
      <c r="E243" s="214"/>
    </row>
    <row r="244" spans="2:5">
      <c r="B244" s="112"/>
      <c r="C244" s="112"/>
      <c r="D244" s="112"/>
      <c r="E244" s="214"/>
    </row>
    <row r="245" spans="2:5">
      <c r="B245" s="112"/>
      <c r="C245" s="112"/>
      <c r="D245" s="112"/>
      <c r="E245" s="214"/>
    </row>
    <row r="246" spans="2:5">
      <c r="B246" s="112"/>
      <c r="C246" s="112"/>
      <c r="D246" s="112"/>
      <c r="E246" s="214"/>
    </row>
    <row r="247" spans="2:5">
      <c r="B247" s="112"/>
      <c r="C247" s="112"/>
      <c r="D247" s="112"/>
      <c r="E247" s="214"/>
    </row>
    <row r="248" spans="2:5">
      <c r="B248" s="112"/>
      <c r="C248" s="112"/>
      <c r="D248" s="112"/>
      <c r="E248" s="214"/>
    </row>
    <row r="249" spans="2:5">
      <c r="B249" s="112"/>
      <c r="C249" s="112"/>
      <c r="D249" s="112"/>
      <c r="E249" s="214"/>
    </row>
    <row r="250" spans="2:5">
      <c r="B250" s="112"/>
      <c r="C250" s="112"/>
      <c r="D250" s="112"/>
      <c r="E250" s="214"/>
    </row>
    <row r="251" spans="2:5">
      <c r="B251" s="112"/>
      <c r="C251" s="112"/>
      <c r="D251" s="112"/>
      <c r="E251" s="214"/>
    </row>
    <row r="252" spans="2:5">
      <c r="B252" s="112"/>
      <c r="C252" s="112"/>
      <c r="D252" s="112"/>
      <c r="E252" s="214"/>
    </row>
    <row r="253" spans="2:5">
      <c r="B253" s="112"/>
      <c r="C253" s="112"/>
      <c r="D253" s="112"/>
      <c r="E253" s="214"/>
    </row>
    <row r="254" spans="2:5">
      <c r="B254" s="112"/>
      <c r="C254" s="112"/>
      <c r="D254" s="112"/>
      <c r="E254" s="214"/>
    </row>
    <row r="255" spans="2:5">
      <c r="B255" s="112"/>
      <c r="C255" s="112"/>
      <c r="D255" s="112"/>
      <c r="E255" s="214"/>
    </row>
    <row r="256" spans="2:5">
      <c r="B256" s="112"/>
      <c r="C256" s="112"/>
      <c r="D256" s="112"/>
      <c r="E256" s="214"/>
    </row>
    <row r="257" spans="2:5">
      <c r="B257" s="112"/>
      <c r="C257" s="112"/>
      <c r="D257" s="112"/>
      <c r="E257" s="214"/>
    </row>
    <row r="258" spans="2:5">
      <c r="B258" s="112"/>
      <c r="C258" s="112"/>
      <c r="D258" s="112"/>
      <c r="E258" s="214"/>
    </row>
    <row r="259" spans="2:5">
      <c r="B259" s="112"/>
      <c r="C259" s="112"/>
      <c r="D259" s="112"/>
      <c r="E259" s="214"/>
    </row>
    <row r="260" spans="2:5">
      <c r="B260" s="112"/>
      <c r="C260" s="112"/>
      <c r="D260" s="112"/>
      <c r="E260" s="214"/>
    </row>
    <row r="261" spans="2:5">
      <c r="B261" s="112"/>
      <c r="C261" s="112"/>
      <c r="D261" s="112"/>
      <c r="E261" s="214"/>
    </row>
    <row r="262" spans="2:5">
      <c r="B262" s="112"/>
      <c r="C262" s="112"/>
      <c r="D262" s="112"/>
      <c r="E262" s="214"/>
    </row>
    <row r="263" spans="2:5">
      <c r="B263" s="112"/>
      <c r="C263" s="112"/>
      <c r="D263" s="112"/>
      <c r="E263" s="214"/>
    </row>
    <row r="264" spans="2:5">
      <c r="B264" s="112"/>
      <c r="C264" s="112"/>
      <c r="D264" s="112"/>
      <c r="E264" s="214"/>
    </row>
    <row r="265" spans="2:5">
      <c r="B265" s="112"/>
      <c r="C265" s="112"/>
      <c r="D265" s="112"/>
      <c r="E265" s="214"/>
    </row>
    <row r="266" spans="2:5">
      <c r="B266" s="112"/>
      <c r="C266" s="112"/>
      <c r="D266" s="112"/>
      <c r="E266" s="214"/>
    </row>
    <row r="267" spans="2:5">
      <c r="B267" s="112"/>
      <c r="C267" s="112"/>
      <c r="D267" s="112"/>
      <c r="E267" s="214"/>
    </row>
    <row r="268" spans="2:5">
      <c r="B268" s="112"/>
      <c r="C268" s="112"/>
      <c r="D268" s="112"/>
      <c r="E268" s="214"/>
    </row>
    <row r="269" spans="2:5">
      <c r="B269" s="112"/>
      <c r="C269" s="112"/>
      <c r="D269" s="112"/>
      <c r="E269" s="214"/>
    </row>
    <row r="270" spans="2:5">
      <c r="B270" s="112"/>
      <c r="C270" s="112"/>
      <c r="D270" s="112"/>
      <c r="E270" s="214"/>
    </row>
    <row r="271" spans="2:5">
      <c r="B271" s="112"/>
      <c r="C271" s="112"/>
      <c r="D271" s="112"/>
      <c r="E271" s="214"/>
    </row>
    <row r="272" spans="2:5">
      <c r="B272" s="112"/>
      <c r="C272" s="112"/>
      <c r="D272" s="112"/>
      <c r="E272" s="214"/>
    </row>
    <row r="273" spans="2:5">
      <c r="B273" s="112"/>
      <c r="C273" s="112"/>
      <c r="D273" s="112"/>
      <c r="E273" s="214"/>
    </row>
    <row r="274" spans="2:5">
      <c r="B274" s="112"/>
      <c r="C274" s="112"/>
      <c r="D274" s="112"/>
      <c r="E274" s="214"/>
    </row>
    <row r="275" spans="2:5">
      <c r="B275" s="112"/>
      <c r="C275" s="112"/>
      <c r="D275" s="112"/>
      <c r="E275" s="214"/>
    </row>
    <row r="276" spans="2:5">
      <c r="B276" s="112"/>
      <c r="C276" s="112"/>
      <c r="D276" s="112"/>
      <c r="E276" s="214"/>
    </row>
    <row r="277" spans="2:5">
      <c r="B277" s="112"/>
      <c r="C277" s="112"/>
      <c r="D277" s="112"/>
      <c r="E277" s="214"/>
    </row>
    <row r="278" spans="2:5">
      <c r="B278" s="112"/>
      <c r="C278" s="112"/>
      <c r="D278" s="112"/>
      <c r="E278" s="214"/>
    </row>
    <row r="279" spans="2:5">
      <c r="B279" s="112"/>
      <c r="C279" s="112"/>
      <c r="D279" s="112"/>
      <c r="E279" s="214"/>
    </row>
    <row r="280" spans="2:5">
      <c r="B280" s="112"/>
      <c r="C280" s="112"/>
      <c r="D280" s="112"/>
      <c r="E280" s="214"/>
    </row>
    <row r="281" spans="2:5">
      <c r="B281" s="112"/>
      <c r="C281" s="112"/>
      <c r="D281" s="112"/>
      <c r="E281" s="214"/>
    </row>
    <row r="282" spans="2:5">
      <c r="B282" s="112"/>
      <c r="C282" s="112"/>
      <c r="D282" s="112"/>
      <c r="E282" s="214"/>
    </row>
    <row r="283" spans="2:5">
      <c r="B283" s="112"/>
      <c r="C283" s="112"/>
      <c r="D283" s="112"/>
      <c r="E283" s="214"/>
    </row>
    <row r="284" spans="2:5">
      <c r="B284" s="112"/>
      <c r="C284" s="112"/>
      <c r="D284" s="112"/>
      <c r="E284" s="214"/>
    </row>
    <row r="285" spans="2:5">
      <c r="B285" s="112"/>
      <c r="C285" s="112"/>
      <c r="D285" s="112"/>
      <c r="E285" s="214"/>
    </row>
    <row r="286" spans="2:5">
      <c r="B286" s="112"/>
      <c r="C286" s="112"/>
      <c r="D286" s="112"/>
      <c r="E286" s="214"/>
    </row>
    <row r="287" spans="2:5">
      <c r="B287" s="112"/>
      <c r="C287" s="112"/>
      <c r="D287" s="112"/>
      <c r="E287" s="214"/>
    </row>
    <row r="288" spans="2:5">
      <c r="B288" s="112"/>
      <c r="C288" s="112"/>
      <c r="D288" s="112"/>
      <c r="E288" s="214"/>
    </row>
    <row r="289" spans="2:5">
      <c r="B289" s="112"/>
      <c r="C289" s="112"/>
      <c r="D289" s="112"/>
      <c r="E289" s="214"/>
    </row>
    <row r="290" spans="2:5">
      <c r="B290" s="112"/>
      <c r="C290" s="112"/>
      <c r="D290" s="112"/>
      <c r="E290" s="214"/>
    </row>
    <row r="291" spans="2:5">
      <c r="B291" s="112"/>
      <c r="C291" s="112"/>
      <c r="D291" s="112"/>
      <c r="E291" s="214"/>
    </row>
    <row r="292" spans="2:5">
      <c r="B292" s="112"/>
      <c r="C292" s="112"/>
      <c r="D292" s="112"/>
      <c r="E292" s="214"/>
    </row>
    <row r="293" spans="2:5">
      <c r="B293" s="112"/>
      <c r="C293" s="112"/>
      <c r="D293" s="112"/>
      <c r="E293" s="214"/>
    </row>
    <row r="294" spans="2:5">
      <c r="B294" s="112"/>
      <c r="C294" s="112"/>
      <c r="D294" s="112"/>
      <c r="E294" s="214"/>
    </row>
    <row r="295" spans="2:5">
      <c r="B295" s="112"/>
      <c r="C295" s="112"/>
      <c r="D295" s="112"/>
      <c r="E295" s="214"/>
    </row>
    <row r="296" spans="2:5">
      <c r="B296" s="112"/>
      <c r="C296" s="112"/>
      <c r="D296" s="112"/>
      <c r="E296" s="214"/>
    </row>
    <row r="297" spans="2:5">
      <c r="B297" s="112"/>
      <c r="C297" s="112"/>
      <c r="D297" s="112"/>
      <c r="E297" s="214"/>
    </row>
    <row r="298" spans="2:5">
      <c r="B298" s="112"/>
      <c r="C298" s="112"/>
      <c r="D298" s="112"/>
      <c r="E298" s="214"/>
    </row>
    <row r="299" spans="2:5">
      <c r="B299" s="112"/>
      <c r="C299" s="112"/>
      <c r="D299" s="112"/>
      <c r="E299" s="214"/>
    </row>
    <row r="300" spans="2:5">
      <c r="B300" s="112"/>
      <c r="C300" s="112"/>
      <c r="D300" s="112"/>
      <c r="E300" s="214"/>
    </row>
    <row r="301" spans="2:5">
      <c r="B301" s="112"/>
      <c r="C301" s="112"/>
      <c r="D301" s="112"/>
      <c r="E301" s="214"/>
    </row>
    <row r="302" spans="2:5">
      <c r="B302" s="112"/>
      <c r="C302" s="112"/>
      <c r="D302" s="112"/>
      <c r="E302" s="214"/>
    </row>
    <row r="303" spans="2:5">
      <c r="B303" s="112"/>
      <c r="C303" s="112"/>
      <c r="D303" s="112"/>
      <c r="E303" s="214"/>
    </row>
    <row r="304" spans="2:5">
      <c r="B304" s="112"/>
      <c r="C304" s="112"/>
      <c r="D304" s="112"/>
      <c r="E304" s="214"/>
    </row>
    <row r="305" spans="2:5">
      <c r="B305" s="112"/>
      <c r="C305" s="112"/>
      <c r="D305" s="112"/>
      <c r="E305" s="214"/>
    </row>
    <row r="306" spans="2:5">
      <c r="B306" s="112"/>
      <c r="C306" s="112"/>
      <c r="D306" s="112"/>
      <c r="E306" s="214"/>
    </row>
    <row r="307" spans="2:5">
      <c r="B307" s="112"/>
      <c r="C307" s="112"/>
      <c r="D307" s="112"/>
      <c r="E307" s="214"/>
    </row>
    <row r="308" spans="2:5">
      <c r="B308" s="112"/>
      <c r="C308" s="112"/>
      <c r="D308" s="112"/>
      <c r="E308" s="214"/>
    </row>
    <row r="309" spans="2:5">
      <c r="B309" s="112"/>
      <c r="C309" s="112"/>
      <c r="D309" s="112"/>
      <c r="E309" s="214"/>
    </row>
    <row r="310" spans="2:5">
      <c r="B310" s="112"/>
      <c r="C310" s="112"/>
      <c r="D310" s="112"/>
      <c r="E310" s="214"/>
    </row>
    <row r="311" spans="2:5">
      <c r="B311" s="112"/>
      <c r="C311" s="112"/>
      <c r="D311" s="112"/>
      <c r="E311" s="214"/>
    </row>
    <row r="312" spans="2:5">
      <c r="B312" s="112"/>
      <c r="C312" s="112"/>
      <c r="D312" s="112"/>
      <c r="E312" s="214"/>
    </row>
    <row r="313" spans="2:5">
      <c r="B313" s="112"/>
      <c r="C313" s="112"/>
      <c r="D313" s="112"/>
      <c r="E313" s="214"/>
    </row>
    <row r="314" spans="2:5">
      <c r="B314" s="112"/>
      <c r="C314" s="112"/>
      <c r="D314" s="112"/>
      <c r="E314" s="214"/>
    </row>
    <row r="315" spans="2:5">
      <c r="B315" s="112"/>
      <c r="C315" s="112"/>
      <c r="D315" s="112"/>
      <c r="E315" s="214"/>
    </row>
    <row r="316" spans="2:5">
      <c r="B316" s="112"/>
      <c r="C316" s="112"/>
      <c r="D316" s="112"/>
      <c r="E316" s="214"/>
    </row>
    <row r="317" spans="2:5">
      <c r="B317" s="112"/>
      <c r="C317" s="112"/>
      <c r="D317" s="112"/>
      <c r="E317" s="214"/>
    </row>
    <row r="318" spans="2:5">
      <c r="B318" s="112"/>
      <c r="C318" s="112"/>
      <c r="D318" s="112"/>
      <c r="E318" s="214"/>
    </row>
    <row r="319" spans="2:5">
      <c r="B319" s="112"/>
      <c r="C319" s="112"/>
      <c r="D319" s="112"/>
      <c r="E319" s="214"/>
    </row>
    <row r="320" spans="2:5">
      <c r="B320" s="112"/>
      <c r="C320" s="112"/>
      <c r="D320" s="112"/>
      <c r="E320" s="214"/>
    </row>
    <row r="321" spans="2:5">
      <c r="B321" s="112"/>
      <c r="C321" s="112"/>
      <c r="D321" s="112"/>
      <c r="E321" s="214"/>
    </row>
    <row r="322" spans="2:5">
      <c r="B322" s="112"/>
      <c r="C322" s="112"/>
      <c r="D322" s="112"/>
      <c r="E322" s="214"/>
    </row>
    <row r="323" spans="2:5">
      <c r="B323" s="112"/>
      <c r="C323" s="112"/>
      <c r="D323" s="112"/>
      <c r="E323" s="214"/>
    </row>
    <row r="324" spans="2:5">
      <c r="B324" s="112"/>
      <c r="C324" s="112"/>
      <c r="D324" s="112"/>
      <c r="E324" s="214"/>
    </row>
    <row r="325" spans="2:5">
      <c r="B325" s="112"/>
      <c r="C325" s="112"/>
      <c r="D325" s="112"/>
      <c r="E325" s="214"/>
    </row>
    <row r="326" spans="2:5">
      <c r="B326" s="112"/>
      <c r="C326" s="112"/>
      <c r="D326" s="112"/>
      <c r="E326" s="214"/>
    </row>
    <row r="327" spans="2:5">
      <c r="B327" s="112"/>
      <c r="C327" s="112"/>
      <c r="D327" s="112"/>
      <c r="E327" s="214"/>
    </row>
    <row r="328" spans="2:5">
      <c r="B328" s="112"/>
      <c r="C328" s="112"/>
      <c r="D328" s="112"/>
      <c r="E328" s="214"/>
    </row>
    <row r="329" spans="2:5">
      <c r="B329" s="112"/>
      <c r="C329" s="112"/>
      <c r="D329" s="112"/>
      <c r="E329" s="214"/>
    </row>
    <row r="330" spans="2:5">
      <c r="B330" s="112"/>
      <c r="C330" s="112"/>
      <c r="D330" s="112"/>
      <c r="E330" s="214"/>
    </row>
    <row r="331" spans="2:5">
      <c r="B331" s="112"/>
      <c r="C331" s="112"/>
      <c r="D331" s="112"/>
      <c r="E331" s="214"/>
    </row>
    <row r="332" spans="2:5">
      <c r="B332" s="112"/>
      <c r="C332" s="112"/>
      <c r="D332" s="112"/>
      <c r="E332" s="214"/>
    </row>
    <row r="333" spans="2:5">
      <c r="B333" s="112"/>
      <c r="C333" s="112"/>
      <c r="D333" s="112"/>
      <c r="E333" s="214"/>
    </row>
    <row r="334" spans="2:5">
      <c r="B334" s="112"/>
      <c r="C334" s="112"/>
      <c r="D334" s="112"/>
      <c r="E334" s="214"/>
    </row>
    <row r="335" spans="2:5">
      <c r="B335" s="112"/>
      <c r="C335" s="112"/>
      <c r="D335" s="112"/>
      <c r="E335" s="214"/>
    </row>
    <row r="336" spans="2:5">
      <c r="B336" s="112"/>
      <c r="C336" s="112"/>
      <c r="D336" s="112"/>
      <c r="E336" s="214"/>
    </row>
    <row r="337" spans="2:5">
      <c r="B337" s="112"/>
      <c r="C337" s="112"/>
      <c r="D337" s="112"/>
      <c r="E337" s="214"/>
    </row>
    <row r="338" spans="2:5">
      <c r="B338" s="112"/>
      <c r="C338" s="112"/>
      <c r="D338" s="112"/>
      <c r="E338" s="214"/>
    </row>
    <row r="339" spans="2:5">
      <c r="B339" s="112"/>
      <c r="C339" s="112"/>
      <c r="D339" s="112"/>
      <c r="E339" s="214"/>
    </row>
    <row r="340" spans="2:5">
      <c r="B340" s="112"/>
      <c r="C340" s="112"/>
      <c r="D340" s="112"/>
      <c r="E340" s="214"/>
    </row>
    <row r="341" spans="2:5">
      <c r="B341" s="112"/>
      <c r="C341" s="112"/>
      <c r="D341" s="112"/>
      <c r="E341" s="214"/>
    </row>
    <row r="342" spans="2:5">
      <c r="B342" s="112"/>
      <c r="C342" s="112"/>
      <c r="D342" s="112"/>
      <c r="E342" s="214"/>
    </row>
    <row r="343" spans="2:5">
      <c r="B343" s="112"/>
      <c r="C343" s="112"/>
      <c r="D343" s="112"/>
      <c r="E343" s="214"/>
    </row>
    <row r="344" spans="2:5">
      <c r="B344" s="112"/>
      <c r="C344" s="112"/>
      <c r="D344" s="112"/>
      <c r="E344" s="214"/>
    </row>
    <row r="345" spans="2:5">
      <c r="B345" s="112"/>
      <c r="C345" s="112"/>
      <c r="D345" s="112"/>
      <c r="E345" s="214"/>
    </row>
    <row r="346" spans="2:5">
      <c r="B346" s="112"/>
      <c r="C346" s="112"/>
      <c r="D346" s="112"/>
      <c r="E346" s="214"/>
    </row>
    <row r="347" spans="2:5">
      <c r="B347" s="112"/>
      <c r="C347" s="112"/>
      <c r="D347" s="112"/>
      <c r="E347" s="214"/>
    </row>
    <row r="348" spans="2:5">
      <c r="B348" s="112"/>
      <c r="C348" s="112"/>
      <c r="D348" s="112"/>
      <c r="E348" s="214"/>
    </row>
    <row r="349" spans="2:5">
      <c r="B349" s="112"/>
      <c r="C349" s="112"/>
      <c r="D349" s="112"/>
      <c r="E349" s="214"/>
    </row>
    <row r="350" spans="2:5">
      <c r="B350" s="112"/>
      <c r="C350" s="112"/>
      <c r="D350" s="112"/>
      <c r="E350" s="214"/>
    </row>
    <row r="351" spans="2:5">
      <c r="B351" s="112"/>
      <c r="C351" s="112"/>
      <c r="D351" s="112"/>
      <c r="E351" s="214"/>
    </row>
    <row r="352" spans="2:5">
      <c r="B352" s="112"/>
      <c r="C352" s="112"/>
      <c r="D352" s="112"/>
      <c r="E352" s="214"/>
    </row>
    <row r="353" spans="2:5">
      <c r="B353" s="112"/>
      <c r="C353" s="112"/>
      <c r="D353" s="112"/>
      <c r="E353" s="214"/>
    </row>
    <row r="354" spans="2:5">
      <c r="B354" s="112"/>
      <c r="C354" s="112"/>
      <c r="D354" s="112"/>
      <c r="E354" s="214"/>
    </row>
    <row r="355" spans="2:5">
      <c r="B355" s="112"/>
      <c r="C355" s="112"/>
      <c r="D355" s="112"/>
      <c r="E355" s="214"/>
    </row>
    <row r="356" spans="2:5">
      <c r="B356" s="112"/>
      <c r="C356" s="112"/>
      <c r="D356" s="112"/>
      <c r="E356" s="214"/>
    </row>
    <row r="357" spans="2:5">
      <c r="B357" s="112"/>
      <c r="C357" s="112"/>
      <c r="D357" s="112"/>
      <c r="E357" s="214"/>
    </row>
    <row r="358" spans="2:5">
      <c r="B358" s="112"/>
      <c r="C358" s="112"/>
      <c r="D358" s="112"/>
      <c r="E358" s="214"/>
    </row>
    <row r="359" spans="2:5">
      <c r="B359" s="112"/>
      <c r="C359" s="112"/>
      <c r="D359" s="112"/>
      <c r="E359" s="214"/>
    </row>
    <row r="360" spans="2:5">
      <c r="B360" s="112"/>
      <c r="C360" s="112"/>
      <c r="D360" s="112"/>
      <c r="E360" s="214"/>
    </row>
    <row r="361" spans="2:5">
      <c r="B361" s="112"/>
      <c r="C361" s="112"/>
      <c r="D361" s="112"/>
      <c r="E361" s="214"/>
    </row>
    <row r="362" spans="2:5">
      <c r="B362" s="112"/>
      <c r="C362" s="112"/>
      <c r="D362" s="112"/>
      <c r="E362" s="214"/>
    </row>
    <row r="363" spans="2:5">
      <c r="B363" s="112"/>
      <c r="C363" s="112"/>
      <c r="D363" s="112"/>
      <c r="E363" s="214"/>
    </row>
    <row r="364" spans="2:5">
      <c r="B364" s="112"/>
      <c r="C364" s="112"/>
      <c r="D364" s="112"/>
      <c r="E364" s="214"/>
    </row>
    <row r="365" spans="2:5">
      <c r="B365" s="112"/>
      <c r="C365" s="112"/>
      <c r="D365" s="112"/>
      <c r="E365" s="214"/>
    </row>
    <row r="366" spans="2:5">
      <c r="B366" s="112"/>
      <c r="C366" s="112"/>
      <c r="D366" s="112"/>
      <c r="E366" s="214"/>
    </row>
    <row r="367" spans="2:5">
      <c r="B367" s="112"/>
      <c r="C367" s="112"/>
      <c r="D367" s="112"/>
      <c r="E367" s="214"/>
    </row>
    <row r="368" spans="2:5">
      <c r="B368" s="112"/>
      <c r="C368" s="112"/>
      <c r="D368" s="112"/>
      <c r="E368" s="214"/>
    </row>
    <row r="369" spans="2:5">
      <c r="B369" s="112"/>
      <c r="C369" s="112"/>
      <c r="D369" s="112"/>
      <c r="E369" s="214"/>
    </row>
    <row r="370" spans="2:5">
      <c r="B370" s="112"/>
      <c r="C370" s="112"/>
      <c r="D370" s="112"/>
      <c r="E370" s="214"/>
    </row>
    <row r="371" spans="2:5">
      <c r="B371" s="112"/>
      <c r="C371" s="112"/>
      <c r="D371" s="112"/>
      <c r="E371" s="214"/>
    </row>
    <row r="372" spans="2:5">
      <c r="B372" s="112"/>
      <c r="C372" s="112"/>
      <c r="D372" s="112"/>
      <c r="E372" s="214"/>
    </row>
    <row r="373" spans="2:5">
      <c r="B373" s="112"/>
      <c r="C373" s="112"/>
      <c r="D373" s="112"/>
      <c r="E373" s="214"/>
    </row>
    <row r="374" spans="2:5">
      <c r="B374" s="112"/>
      <c r="C374" s="112"/>
      <c r="D374" s="112"/>
      <c r="E374" s="214"/>
    </row>
    <row r="375" spans="2:5">
      <c r="B375" s="112"/>
      <c r="C375" s="112"/>
      <c r="D375" s="112"/>
      <c r="E375" s="214"/>
    </row>
    <row r="376" spans="2:5">
      <c r="B376" s="112"/>
      <c r="C376" s="112"/>
      <c r="D376" s="112"/>
      <c r="E376" s="214"/>
    </row>
    <row r="377" spans="2:5">
      <c r="B377" s="112"/>
      <c r="C377" s="112"/>
      <c r="D377" s="112"/>
      <c r="E377" s="214"/>
    </row>
    <row r="378" spans="2:5">
      <c r="B378" s="112"/>
      <c r="C378" s="112"/>
      <c r="D378" s="112"/>
      <c r="E378" s="214"/>
    </row>
    <row r="379" spans="2:5">
      <c r="B379" s="112"/>
      <c r="C379" s="112"/>
      <c r="D379" s="112"/>
      <c r="E379" s="214"/>
    </row>
    <row r="380" spans="2:5">
      <c r="B380" s="112"/>
      <c r="C380" s="112"/>
      <c r="D380" s="112"/>
      <c r="E380" s="214"/>
    </row>
    <row r="381" spans="2:5">
      <c r="B381" s="112"/>
      <c r="C381" s="112"/>
      <c r="D381" s="112"/>
      <c r="E381" s="214"/>
    </row>
    <row r="382" spans="2:5">
      <c r="B382" s="112"/>
      <c r="C382" s="112"/>
      <c r="D382" s="112"/>
      <c r="E382" s="214"/>
    </row>
    <row r="383" spans="2:5">
      <c r="B383" s="112"/>
      <c r="C383" s="112"/>
      <c r="D383" s="112"/>
      <c r="E383" s="214"/>
    </row>
    <row r="384" spans="2:5">
      <c r="B384" s="112"/>
      <c r="C384" s="112"/>
      <c r="D384" s="112"/>
      <c r="E384" s="214"/>
    </row>
    <row r="385" spans="2:5">
      <c r="B385" s="112"/>
      <c r="C385" s="112"/>
      <c r="D385" s="112"/>
      <c r="E385" s="214"/>
    </row>
    <row r="386" spans="2:5">
      <c r="B386" s="112"/>
      <c r="C386" s="112"/>
      <c r="D386" s="112"/>
      <c r="E386" s="214"/>
    </row>
    <row r="387" spans="2:5">
      <c r="B387" s="112"/>
      <c r="C387" s="112"/>
      <c r="D387" s="112"/>
      <c r="E387" s="214"/>
    </row>
    <row r="388" spans="2:5">
      <c r="B388" s="112"/>
      <c r="C388" s="112"/>
      <c r="D388" s="112"/>
      <c r="E388" s="214"/>
    </row>
    <row r="389" spans="2:5">
      <c r="B389" s="112"/>
      <c r="C389" s="112"/>
      <c r="D389" s="112"/>
      <c r="E389" s="214"/>
    </row>
    <row r="390" spans="2:5">
      <c r="B390" s="112"/>
      <c r="C390" s="112"/>
      <c r="D390" s="112"/>
      <c r="E390" s="214"/>
    </row>
    <row r="391" spans="2:5">
      <c r="B391" s="112"/>
      <c r="C391" s="112"/>
      <c r="D391" s="112"/>
      <c r="E391" s="214"/>
    </row>
    <row r="392" spans="2:5">
      <c r="B392" s="112"/>
      <c r="C392" s="112"/>
      <c r="D392" s="112"/>
      <c r="E392" s="214"/>
    </row>
    <row r="393" spans="2:5">
      <c r="B393" s="112"/>
      <c r="C393" s="112"/>
      <c r="D393" s="112"/>
      <c r="E393" s="214"/>
    </row>
    <row r="394" spans="2:5">
      <c r="B394" s="112"/>
      <c r="C394" s="112"/>
      <c r="D394" s="112"/>
      <c r="E394" s="214"/>
    </row>
    <row r="395" spans="2:5">
      <c r="B395" s="112"/>
      <c r="C395" s="112"/>
      <c r="D395" s="112"/>
      <c r="E395" s="214"/>
    </row>
    <row r="396" spans="2:5">
      <c r="B396" s="112"/>
      <c r="C396" s="112"/>
      <c r="D396" s="112"/>
      <c r="E396" s="214"/>
    </row>
    <row r="397" spans="2:5">
      <c r="B397" s="112"/>
      <c r="C397" s="112"/>
      <c r="D397" s="112"/>
      <c r="E397" s="214"/>
    </row>
    <row r="398" spans="2:5">
      <c r="B398" s="112"/>
      <c r="C398" s="112"/>
      <c r="D398" s="112"/>
      <c r="E398" s="214"/>
    </row>
    <row r="399" spans="2:5">
      <c r="B399" s="112"/>
      <c r="C399" s="112"/>
      <c r="D399" s="112"/>
      <c r="E399" s="214"/>
    </row>
    <row r="400" spans="2:5">
      <c r="B400" s="112"/>
      <c r="C400" s="112"/>
      <c r="D400" s="112"/>
      <c r="E400" s="214"/>
    </row>
    <row r="401" spans="2:5">
      <c r="B401" s="112"/>
      <c r="C401" s="112"/>
      <c r="D401" s="112"/>
      <c r="E401" s="214"/>
    </row>
    <row r="402" spans="2:5">
      <c r="B402" s="112"/>
      <c r="C402" s="112"/>
      <c r="D402" s="112"/>
      <c r="E402" s="214"/>
    </row>
    <row r="403" spans="2:5">
      <c r="B403" s="112"/>
      <c r="C403" s="112"/>
      <c r="D403" s="112"/>
      <c r="E403" s="214"/>
    </row>
    <row r="404" spans="2:5">
      <c r="B404" s="112"/>
      <c r="C404" s="112"/>
      <c r="D404" s="112"/>
      <c r="E404" s="214"/>
    </row>
    <row r="405" spans="2:5">
      <c r="B405" s="112"/>
      <c r="C405" s="112"/>
      <c r="D405" s="112"/>
      <c r="E405" s="214"/>
    </row>
    <row r="406" spans="2:5">
      <c r="B406" s="112"/>
      <c r="C406" s="112"/>
      <c r="D406" s="112"/>
      <c r="E406" s="214"/>
    </row>
    <row r="407" spans="2:5">
      <c r="B407" s="112"/>
      <c r="C407" s="112"/>
      <c r="D407" s="112"/>
      <c r="E407" s="214"/>
    </row>
    <row r="408" spans="2:5">
      <c r="B408" s="112"/>
      <c r="C408" s="112"/>
      <c r="D408" s="112"/>
      <c r="E408" s="214"/>
    </row>
    <row r="409" spans="2:5">
      <c r="B409" s="112"/>
      <c r="C409" s="112"/>
      <c r="D409" s="112"/>
      <c r="E409" s="214"/>
    </row>
    <row r="410" spans="2:5">
      <c r="B410" s="112"/>
      <c r="C410" s="112"/>
      <c r="D410" s="112"/>
      <c r="E410" s="214"/>
    </row>
    <row r="411" spans="2:5">
      <c r="B411" s="112"/>
      <c r="C411" s="112"/>
      <c r="D411" s="112"/>
      <c r="E411" s="214"/>
    </row>
    <row r="412" spans="2:5">
      <c r="B412" s="112"/>
      <c r="C412" s="112"/>
      <c r="D412" s="112"/>
      <c r="E412" s="214"/>
    </row>
    <row r="413" spans="2:5">
      <c r="B413" s="112"/>
      <c r="C413" s="112"/>
      <c r="D413" s="112"/>
      <c r="E413" s="214"/>
    </row>
    <row r="414" spans="2:5">
      <c r="B414" s="112"/>
      <c r="C414" s="112"/>
      <c r="D414" s="112"/>
      <c r="E414" s="214"/>
    </row>
    <row r="415" spans="2:5">
      <c r="B415" s="112"/>
      <c r="C415" s="112"/>
      <c r="D415" s="112"/>
      <c r="E415" s="214"/>
    </row>
    <row r="416" spans="2:5">
      <c r="B416" s="112"/>
      <c r="C416" s="112"/>
      <c r="D416" s="112"/>
      <c r="E416" s="214"/>
    </row>
    <row r="417" spans="2:5">
      <c r="B417" s="112"/>
      <c r="C417" s="112"/>
      <c r="D417" s="112"/>
      <c r="E417" s="214"/>
    </row>
    <row r="418" spans="2:5">
      <c r="B418" s="112"/>
      <c r="C418" s="112"/>
      <c r="D418" s="112"/>
      <c r="E418" s="214"/>
    </row>
    <row r="419" spans="2:5">
      <c r="B419" s="112"/>
      <c r="C419" s="112"/>
      <c r="D419" s="112"/>
      <c r="E419" s="214"/>
    </row>
    <row r="420" spans="2:5">
      <c r="B420" s="112"/>
      <c r="C420" s="112"/>
      <c r="D420" s="112"/>
      <c r="E420" s="214"/>
    </row>
    <row r="421" spans="2:5">
      <c r="B421" s="112"/>
      <c r="C421" s="112"/>
      <c r="D421" s="112"/>
      <c r="E421" s="214"/>
    </row>
    <row r="422" spans="2:5">
      <c r="B422" s="112"/>
      <c r="C422" s="112"/>
      <c r="D422" s="112"/>
      <c r="E422" s="214"/>
    </row>
    <row r="423" spans="2:5">
      <c r="B423" s="112"/>
      <c r="C423" s="112"/>
      <c r="D423" s="112"/>
      <c r="E423" s="214"/>
    </row>
    <row r="424" spans="2:5">
      <c r="B424" s="112"/>
      <c r="C424" s="112"/>
      <c r="D424" s="112"/>
      <c r="E424" s="214"/>
    </row>
    <row r="425" spans="2:5">
      <c r="B425" s="112"/>
      <c r="C425" s="112"/>
      <c r="D425" s="112"/>
      <c r="E425" s="214"/>
    </row>
    <row r="426" spans="2:5">
      <c r="B426" s="112"/>
      <c r="C426" s="112"/>
      <c r="D426" s="112"/>
      <c r="E426" s="214"/>
    </row>
    <row r="427" spans="2:5">
      <c r="B427" s="112"/>
      <c r="C427" s="112"/>
      <c r="D427" s="112"/>
      <c r="E427" s="214"/>
    </row>
    <row r="428" spans="2:5">
      <c r="B428" s="112"/>
      <c r="C428" s="112"/>
      <c r="D428" s="112"/>
      <c r="E428" s="214"/>
    </row>
    <row r="429" spans="2:5">
      <c r="B429" s="112"/>
      <c r="C429" s="112"/>
      <c r="D429" s="112"/>
      <c r="E429" s="214"/>
    </row>
    <row r="430" spans="2:5">
      <c r="B430" s="112"/>
      <c r="C430" s="112"/>
      <c r="D430" s="112"/>
      <c r="E430" s="214"/>
    </row>
    <row r="431" spans="2:5">
      <c r="B431" s="112"/>
      <c r="C431" s="112"/>
      <c r="D431" s="112"/>
      <c r="E431" s="214"/>
    </row>
    <row r="432" spans="2:5">
      <c r="B432" s="112"/>
      <c r="C432" s="112"/>
      <c r="D432" s="112"/>
      <c r="E432" s="214"/>
    </row>
    <row r="433" spans="2:5">
      <c r="B433" s="112"/>
      <c r="C433" s="112"/>
      <c r="D433" s="112"/>
      <c r="E433" s="214"/>
    </row>
    <row r="434" spans="2:5">
      <c r="B434" s="112"/>
      <c r="C434" s="112"/>
      <c r="D434" s="112"/>
      <c r="E434" s="214"/>
    </row>
    <row r="435" spans="2:5">
      <c r="B435" s="112"/>
      <c r="C435" s="112"/>
      <c r="D435" s="112"/>
      <c r="E435" s="214"/>
    </row>
    <row r="436" spans="2:5">
      <c r="B436" s="112"/>
      <c r="C436" s="112"/>
      <c r="D436" s="112"/>
      <c r="E436" s="214"/>
    </row>
    <row r="437" spans="2:5">
      <c r="B437" s="112"/>
      <c r="C437" s="112"/>
      <c r="D437" s="112"/>
      <c r="E437" s="214"/>
    </row>
    <row r="438" spans="2:5">
      <c r="B438" s="112"/>
      <c r="C438" s="112"/>
      <c r="D438" s="112"/>
      <c r="E438" s="214"/>
    </row>
    <row r="439" spans="2:5">
      <c r="B439" s="112"/>
      <c r="C439" s="112"/>
      <c r="D439" s="112"/>
      <c r="E439" s="214"/>
    </row>
    <row r="440" spans="2:5">
      <c r="B440" s="112"/>
      <c r="C440" s="112"/>
      <c r="D440" s="112"/>
      <c r="E440" s="214"/>
    </row>
    <row r="441" spans="2:5">
      <c r="B441" s="112"/>
      <c r="C441" s="112"/>
      <c r="D441" s="112"/>
      <c r="E441" s="214"/>
    </row>
    <row r="442" spans="2:5">
      <c r="B442" s="112"/>
      <c r="C442" s="112"/>
      <c r="D442" s="112"/>
      <c r="E442" s="214"/>
    </row>
    <row r="443" spans="2:5">
      <c r="B443" s="112"/>
      <c r="C443" s="112"/>
      <c r="D443" s="112"/>
      <c r="E443" s="214"/>
    </row>
    <row r="444" spans="2:5">
      <c r="B444" s="112"/>
      <c r="C444" s="112"/>
      <c r="D444" s="112"/>
      <c r="E444" s="214"/>
    </row>
    <row r="445" spans="2:5">
      <c r="B445" s="112"/>
      <c r="C445" s="112"/>
      <c r="D445" s="112"/>
      <c r="E445" s="214"/>
    </row>
    <row r="446" spans="2:5">
      <c r="B446" s="112"/>
      <c r="C446" s="112"/>
      <c r="D446" s="112"/>
      <c r="E446" s="214"/>
    </row>
    <row r="447" spans="2:5">
      <c r="B447" s="112"/>
      <c r="C447" s="112"/>
      <c r="D447" s="112"/>
      <c r="E447" s="214"/>
    </row>
    <row r="448" spans="2:5">
      <c r="B448" s="112"/>
      <c r="C448" s="112"/>
      <c r="D448" s="112"/>
      <c r="E448" s="214"/>
    </row>
    <row r="449" spans="2:5">
      <c r="B449" s="112"/>
      <c r="C449" s="112"/>
      <c r="D449" s="112"/>
      <c r="E449" s="214"/>
    </row>
    <row r="450" spans="2:5">
      <c r="B450" s="112"/>
      <c r="C450" s="112"/>
      <c r="D450" s="112"/>
      <c r="E450" s="214"/>
    </row>
    <row r="451" spans="2:5">
      <c r="B451" s="112"/>
      <c r="C451" s="112"/>
      <c r="D451" s="112"/>
      <c r="E451" s="214"/>
    </row>
    <row r="452" spans="2:5">
      <c r="B452" s="112"/>
      <c r="C452" s="112"/>
      <c r="D452" s="112"/>
      <c r="E452" s="214"/>
    </row>
    <row r="453" spans="2:5">
      <c r="B453" s="112"/>
      <c r="C453" s="112"/>
      <c r="D453" s="112"/>
      <c r="E453" s="214"/>
    </row>
    <row r="454" spans="2:5">
      <c r="B454" s="112"/>
      <c r="C454" s="112"/>
      <c r="D454" s="112"/>
      <c r="E454" s="214"/>
    </row>
    <row r="455" spans="2:5">
      <c r="B455" s="112"/>
      <c r="C455" s="112"/>
      <c r="D455" s="112"/>
      <c r="E455" s="214"/>
    </row>
    <row r="456" spans="2:5">
      <c r="B456" s="112"/>
      <c r="C456" s="112"/>
      <c r="D456" s="112"/>
      <c r="E456" s="214"/>
    </row>
    <row r="457" spans="2:5">
      <c r="B457" s="112"/>
      <c r="C457" s="112"/>
      <c r="D457" s="112"/>
      <c r="E457" s="214"/>
    </row>
    <row r="458" spans="2:5">
      <c r="B458" s="112"/>
      <c r="C458" s="112"/>
      <c r="D458" s="112"/>
      <c r="E458" s="214"/>
    </row>
    <row r="459" spans="2:5">
      <c r="B459" s="112"/>
      <c r="C459" s="112"/>
      <c r="D459" s="112"/>
      <c r="E459" s="214"/>
    </row>
    <row r="460" spans="2:5">
      <c r="B460" s="112"/>
      <c r="C460" s="112"/>
      <c r="D460" s="112"/>
      <c r="E460" s="214"/>
    </row>
    <row r="461" spans="2:5">
      <c r="B461" s="112"/>
      <c r="C461" s="112"/>
      <c r="D461" s="112"/>
      <c r="E461" s="214"/>
    </row>
    <row r="462" spans="2:5">
      <c r="B462" s="112"/>
      <c r="C462" s="112"/>
      <c r="D462" s="112"/>
      <c r="E462" s="214"/>
    </row>
    <row r="463" spans="2:5">
      <c r="B463" s="112"/>
      <c r="C463" s="112"/>
      <c r="D463" s="112"/>
      <c r="E463" s="214"/>
    </row>
    <row r="464" spans="2:5">
      <c r="B464" s="112"/>
      <c r="C464" s="112"/>
      <c r="D464" s="112"/>
      <c r="E464" s="214"/>
    </row>
    <row r="465" spans="2:5">
      <c r="B465" s="112"/>
      <c r="C465" s="112"/>
      <c r="D465" s="112"/>
      <c r="E465" s="214"/>
    </row>
    <row r="466" spans="2:5">
      <c r="B466" s="112"/>
      <c r="C466" s="112"/>
      <c r="D466" s="112"/>
      <c r="E466" s="214"/>
    </row>
    <row r="467" spans="2:5">
      <c r="B467" s="112"/>
      <c r="C467" s="112"/>
      <c r="D467" s="112"/>
      <c r="E467" s="214"/>
    </row>
    <row r="468" spans="2:5">
      <c r="B468" s="112"/>
      <c r="C468" s="112"/>
      <c r="D468" s="112"/>
      <c r="E468" s="214"/>
    </row>
    <row r="469" spans="2:5">
      <c r="B469" s="112"/>
      <c r="C469" s="112"/>
      <c r="D469" s="112"/>
      <c r="E469" s="214"/>
    </row>
    <row r="470" spans="2:5">
      <c r="B470" s="112"/>
      <c r="C470" s="112"/>
      <c r="D470" s="112"/>
      <c r="E470" s="214"/>
    </row>
    <row r="471" spans="2:5">
      <c r="B471" s="112"/>
      <c r="C471" s="112"/>
      <c r="D471" s="112"/>
      <c r="E471" s="214"/>
    </row>
    <row r="472" spans="2:5">
      <c r="B472" s="112"/>
      <c r="C472" s="112"/>
      <c r="D472" s="112"/>
      <c r="E472" s="214"/>
    </row>
    <row r="473" spans="2:5">
      <c r="B473" s="112"/>
      <c r="C473" s="112"/>
      <c r="D473" s="112"/>
      <c r="E473" s="214"/>
    </row>
    <row r="474" spans="2:5">
      <c r="B474" s="112"/>
      <c r="C474" s="112"/>
      <c r="D474" s="112"/>
      <c r="E474" s="214"/>
    </row>
    <row r="475" spans="2:5">
      <c r="B475" s="112"/>
      <c r="C475" s="112"/>
      <c r="D475" s="112"/>
      <c r="E475" s="214"/>
    </row>
    <row r="476" spans="2:5">
      <c r="B476" s="112"/>
      <c r="C476" s="112"/>
      <c r="D476" s="112"/>
      <c r="E476" s="214"/>
    </row>
    <row r="477" spans="2:5">
      <c r="B477" s="112"/>
      <c r="C477" s="112"/>
      <c r="D477" s="112"/>
      <c r="E477" s="214"/>
    </row>
    <row r="478" spans="2:5">
      <c r="B478" s="112"/>
      <c r="C478" s="112"/>
      <c r="D478" s="112"/>
      <c r="E478" s="214"/>
    </row>
    <row r="479" spans="2:5">
      <c r="B479" s="112"/>
      <c r="C479" s="112"/>
      <c r="D479" s="112"/>
      <c r="E479" s="214"/>
    </row>
    <row r="480" spans="2:5">
      <c r="B480" s="112"/>
      <c r="C480" s="112"/>
      <c r="D480" s="112"/>
      <c r="E480" s="214"/>
    </row>
    <row r="481" spans="2:5">
      <c r="B481" s="112"/>
      <c r="C481" s="112"/>
      <c r="D481" s="112"/>
      <c r="E481" s="214"/>
    </row>
    <row r="482" spans="2:5">
      <c r="B482" s="112"/>
      <c r="C482" s="112"/>
      <c r="D482" s="112"/>
      <c r="E482" s="214"/>
    </row>
    <row r="483" spans="2:5">
      <c r="B483" s="112"/>
      <c r="C483" s="112"/>
      <c r="D483" s="112"/>
      <c r="E483" s="214"/>
    </row>
    <row r="484" spans="2:5">
      <c r="B484" s="112"/>
      <c r="C484" s="112"/>
      <c r="D484" s="112"/>
      <c r="E484" s="214"/>
    </row>
    <row r="485" spans="2:5">
      <c r="B485" s="112"/>
      <c r="C485" s="112"/>
      <c r="D485" s="112"/>
      <c r="E485" s="214"/>
    </row>
    <row r="486" spans="2:5">
      <c r="B486" s="112"/>
      <c r="C486" s="112"/>
      <c r="D486" s="112"/>
      <c r="E486" s="214"/>
    </row>
    <row r="487" spans="2:5">
      <c r="B487" s="112"/>
      <c r="C487" s="112"/>
      <c r="D487" s="112"/>
      <c r="E487" s="214"/>
    </row>
    <row r="488" spans="2:5">
      <c r="B488" s="112"/>
      <c r="C488" s="112"/>
      <c r="D488" s="112"/>
      <c r="E488" s="214"/>
    </row>
    <row r="489" spans="2:5">
      <c r="B489" s="112"/>
      <c r="C489" s="112"/>
      <c r="D489" s="112"/>
      <c r="E489" s="214"/>
    </row>
    <row r="490" spans="2:5">
      <c r="B490" s="112"/>
      <c r="C490" s="112"/>
      <c r="D490" s="112"/>
      <c r="E490" s="214"/>
    </row>
    <row r="491" spans="2:5">
      <c r="B491" s="112"/>
      <c r="C491" s="112"/>
      <c r="D491" s="112"/>
      <c r="E491" s="214"/>
    </row>
    <row r="492" spans="2:5">
      <c r="B492" s="112"/>
      <c r="C492" s="112"/>
      <c r="D492" s="112"/>
      <c r="E492" s="214"/>
    </row>
    <row r="493" spans="2:5">
      <c r="B493" s="112"/>
      <c r="C493" s="112"/>
      <c r="D493" s="112"/>
      <c r="E493" s="214"/>
    </row>
    <row r="494" spans="2:5">
      <c r="B494" s="112"/>
      <c r="C494" s="112"/>
      <c r="D494" s="112"/>
      <c r="E494" s="214"/>
    </row>
    <row r="495" spans="2:5">
      <c r="B495" s="112"/>
      <c r="C495" s="112"/>
      <c r="D495" s="112"/>
      <c r="E495" s="214"/>
    </row>
    <row r="496" spans="2:5">
      <c r="B496" s="112"/>
      <c r="C496" s="112"/>
      <c r="D496" s="112"/>
      <c r="E496" s="214"/>
    </row>
    <row r="497" spans="2:5">
      <c r="B497" s="112"/>
      <c r="C497" s="112"/>
      <c r="D497" s="112"/>
      <c r="E497" s="214"/>
    </row>
    <row r="498" spans="2:5">
      <c r="B498" s="112"/>
      <c r="C498" s="112"/>
      <c r="D498" s="112"/>
      <c r="E498" s="214"/>
    </row>
    <row r="499" spans="2:5">
      <c r="B499" s="112"/>
      <c r="C499" s="112"/>
      <c r="D499" s="112"/>
      <c r="E499" s="214"/>
    </row>
    <row r="500" spans="2:5">
      <c r="B500" s="112"/>
      <c r="C500" s="112"/>
      <c r="D500" s="112"/>
      <c r="E500" s="214"/>
    </row>
    <row r="501" spans="2:5">
      <c r="B501" s="112"/>
      <c r="C501" s="112"/>
      <c r="D501" s="112"/>
      <c r="E501" s="214"/>
    </row>
    <row r="502" spans="2:5">
      <c r="B502" s="112"/>
      <c r="C502" s="112"/>
      <c r="D502" s="112"/>
      <c r="E502" s="214"/>
    </row>
    <row r="503" spans="2:5">
      <c r="B503" s="112"/>
      <c r="C503" s="112"/>
      <c r="D503" s="112"/>
      <c r="E503" s="214"/>
    </row>
    <row r="504" spans="2:5">
      <c r="B504" s="112"/>
      <c r="C504" s="112"/>
      <c r="D504" s="112"/>
      <c r="E504" s="214"/>
    </row>
    <row r="505" spans="2:5">
      <c r="B505" s="112"/>
      <c r="C505" s="112"/>
      <c r="D505" s="112"/>
      <c r="E505" s="214"/>
    </row>
    <row r="506" spans="2:5">
      <c r="B506" s="112"/>
      <c r="C506" s="112"/>
      <c r="D506" s="112"/>
      <c r="E506" s="214"/>
    </row>
    <row r="507" spans="2:5">
      <c r="B507" s="112"/>
      <c r="C507" s="112"/>
      <c r="D507" s="112"/>
      <c r="E507" s="214"/>
    </row>
    <row r="508" spans="2:5">
      <c r="B508" s="112"/>
      <c r="C508" s="112"/>
      <c r="D508" s="112"/>
      <c r="E508" s="214"/>
    </row>
    <row r="509" spans="2:5">
      <c r="B509" s="112"/>
      <c r="C509" s="112"/>
      <c r="D509" s="112"/>
      <c r="E509" s="214"/>
    </row>
    <row r="510" spans="2:5">
      <c r="B510" s="112"/>
      <c r="C510" s="112"/>
      <c r="D510" s="112"/>
      <c r="E510" s="214"/>
    </row>
    <row r="511" spans="2:5">
      <c r="B511" s="112"/>
      <c r="C511" s="112"/>
      <c r="D511" s="112"/>
      <c r="E511" s="214"/>
    </row>
    <row r="512" spans="2:5">
      <c r="B512" s="112"/>
      <c r="C512" s="112"/>
      <c r="D512" s="112"/>
      <c r="E512" s="214"/>
    </row>
    <row r="513" spans="2:5">
      <c r="B513" s="112"/>
      <c r="C513" s="112"/>
      <c r="D513" s="112"/>
      <c r="E513" s="214"/>
    </row>
    <row r="514" spans="2:5">
      <c r="B514" s="112"/>
      <c r="C514" s="112"/>
      <c r="D514" s="112"/>
      <c r="E514" s="214"/>
    </row>
    <row r="515" spans="2:5">
      <c r="B515" s="112"/>
      <c r="C515" s="112"/>
      <c r="D515" s="112"/>
      <c r="E515" s="214"/>
    </row>
    <row r="516" spans="2:5">
      <c r="B516" s="112"/>
      <c r="C516" s="112"/>
      <c r="D516" s="112"/>
      <c r="E516" s="214"/>
    </row>
    <row r="517" spans="2:5">
      <c r="B517" s="112"/>
      <c r="C517" s="112"/>
      <c r="D517" s="112"/>
      <c r="E517" s="214"/>
    </row>
    <row r="518" spans="2:5">
      <c r="B518" s="112"/>
      <c r="C518" s="112"/>
      <c r="D518" s="112"/>
      <c r="E518" s="214"/>
    </row>
    <row r="519" spans="2:5">
      <c r="B519" s="112"/>
      <c r="C519" s="112"/>
      <c r="D519" s="112"/>
      <c r="E519" s="214"/>
    </row>
    <row r="520" spans="2:5">
      <c r="B520" s="112"/>
      <c r="C520" s="112"/>
      <c r="D520" s="112"/>
      <c r="E520" s="214"/>
    </row>
    <row r="521" spans="2:5">
      <c r="B521" s="112"/>
      <c r="C521" s="112"/>
      <c r="D521" s="112"/>
      <c r="E521" s="214"/>
    </row>
    <row r="522" spans="2:5">
      <c r="B522" s="112"/>
      <c r="C522" s="112"/>
      <c r="D522" s="112"/>
      <c r="E522" s="214"/>
    </row>
    <row r="523" spans="2:5">
      <c r="B523" s="112"/>
      <c r="C523" s="112"/>
      <c r="D523" s="112"/>
      <c r="E523" s="214"/>
    </row>
    <row r="524" spans="2:5">
      <c r="B524" s="112"/>
      <c r="C524" s="112"/>
      <c r="D524" s="112"/>
      <c r="E524" s="214"/>
    </row>
    <row r="525" spans="2:5">
      <c r="B525" s="112"/>
      <c r="C525" s="112"/>
      <c r="D525" s="112"/>
      <c r="E525" s="214"/>
    </row>
    <row r="526" spans="2:5">
      <c r="B526" s="112"/>
      <c r="C526" s="112"/>
      <c r="D526" s="112"/>
      <c r="E526" s="214"/>
    </row>
    <row r="527" spans="2:5">
      <c r="B527" s="112"/>
      <c r="C527" s="112"/>
      <c r="D527" s="112"/>
      <c r="E527" s="214"/>
    </row>
    <row r="528" spans="2:5">
      <c r="B528" s="112"/>
      <c r="C528" s="112"/>
      <c r="D528" s="112"/>
      <c r="E528" s="214"/>
    </row>
    <row r="529" spans="2:5">
      <c r="B529" s="112"/>
      <c r="C529" s="112"/>
      <c r="D529" s="112"/>
      <c r="E529" s="214"/>
    </row>
    <row r="530" spans="2:5">
      <c r="B530" s="112"/>
      <c r="C530" s="112"/>
      <c r="D530" s="112"/>
      <c r="E530" s="214"/>
    </row>
    <row r="531" spans="2:5">
      <c r="B531" s="112"/>
      <c r="C531" s="112"/>
      <c r="D531" s="112"/>
      <c r="E531" s="214"/>
    </row>
    <row r="532" spans="2:5">
      <c r="B532" s="112"/>
      <c r="C532" s="112"/>
      <c r="D532" s="112"/>
      <c r="E532" s="214"/>
    </row>
    <row r="533" spans="2:5">
      <c r="B533" s="112"/>
      <c r="C533" s="112"/>
      <c r="D533" s="112"/>
      <c r="E533" s="214"/>
    </row>
    <row r="534" spans="2:5">
      <c r="B534" s="112"/>
      <c r="C534" s="112"/>
      <c r="D534" s="112"/>
      <c r="E534" s="214"/>
    </row>
    <row r="535" spans="2:5">
      <c r="B535" s="112"/>
      <c r="C535" s="112"/>
      <c r="D535" s="112"/>
      <c r="E535" s="214"/>
    </row>
    <row r="536" spans="2:5">
      <c r="B536" s="112"/>
      <c r="C536" s="112"/>
      <c r="D536" s="112"/>
      <c r="E536" s="214"/>
    </row>
    <row r="537" spans="2:5">
      <c r="B537" s="112"/>
      <c r="C537" s="112"/>
      <c r="D537" s="112"/>
      <c r="E537" s="214"/>
    </row>
    <row r="538" spans="2:5">
      <c r="B538" s="112"/>
      <c r="C538" s="112"/>
      <c r="D538" s="112"/>
      <c r="E538" s="214"/>
    </row>
    <row r="539" spans="2:5">
      <c r="B539" s="112"/>
      <c r="C539" s="112"/>
      <c r="D539" s="112"/>
      <c r="E539" s="214"/>
    </row>
    <row r="540" spans="2:5">
      <c r="B540" s="112"/>
      <c r="C540" s="112"/>
      <c r="D540" s="112"/>
      <c r="E540" s="214"/>
    </row>
    <row r="541" spans="2:5">
      <c r="B541" s="112"/>
      <c r="C541" s="112"/>
      <c r="D541" s="112"/>
      <c r="E541" s="214"/>
    </row>
    <row r="542" spans="2:5">
      <c r="B542" s="112"/>
      <c r="C542" s="112"/>
      <c r="D542" s="112"/>
      <c r="E542" s="214"/>
    </row>
    <row r="543" spans="2:5">
      <c r="B543" s="112"/>
      <c r="C543" s="112"/>
      <c r="D543" s="112"/>
      <c r="E543" s="214"/>
    </row>
    <row r="544" spans="2:5">
      <c r="B544" s="112"/>
      <c r="C544" s="112"/>
      <c r="D544" s="112"/>
      <c r="E544" s="214"/>
    </row>
    <row r="545" spans="2:5">
      <c r="B545" s="112"/>
      <c r="C545" s="112"/>
      <c r="D545" s="112"/>
      <c r="E545" s="214"/>
    </row>
    <row r="546" spans="2:5">
      <c r="B546" s="112"/>
      <c r="C546" s="112"/>
      <c r="D546" s="112"/>
      <c r="E546" s="214"/>
    </row>
    <row r="547" spans="2:5">
      <c r="B547" s="112"/>
      <c r="C547" s="112"/>
      <c r="D547" s="112"/>
      <c r="E547" s="214"/>
    </row>
    <row r="548" spans="2:5">
      <c r="B548" s="112"/>
      <c r="C548" s="112"/>
      <c r="D548" s="112"/>
      <c r="E548" s="214"/>
    </row>
    <row r="549" spans="2:5">
      <c r="B549" s="112"/>
      <c r="C549" s="112"/>
      <c r="D549" s="112"/>
      <c r="E549" s="214"/>
    </row>
    <row r="550" spans="2:5">
      <c r="B550" s="112"/>
      <c r="C550" s="112"/>
      <c r="D550" s="112"/>
      <c r="E550" s="214"/>
    </row>
    <row r="551" spans="2:5">
      <c r="B551" s="112"/>
      <c r="C551" s="112"/>
      <c r="D551" s="112"/>
      <c r="E551" s="214"/>
    </row>
    <row r="552" spans="2:5">
      <c r="B552" s="112"/>
      <c r="C552" s="112"/>
      <c r="D552" s="112"/>
      <c r="E552" s="214"/>
    </row>
    <row r="553" spans="2:5">
      <c r="B553" s="112"/>
      <c r="C553" s="112"/>
      <c r="D553" s="112"/>
      <c r="E553" s="214"/>
    </row>
    <row r="554" spans="2:5">
      <c r="B554" s="112"/>
      <c r="C554" s="112"/>
      <c r="D554" s="112"/>
      <c r="E554" s="214"/>
    </row>
    <row r="555" spans="2:5">
      <c r="B555" s="112"/>
      <c r="C555" s="112"/>
      <c r="D555" s="112"/>
      <c r="E555" s="214"/>
    </row>
    <row r="556" spans="2:5">
      <c r="B556" s="112"/>
      <c r="C556" s="112"/>
      <c r="D556" s="112"/>
      <c r="E556" s="214"/>
    </row>
    <row r="557" spans="2:5">
      <c r="B557" s="112"/>
      <c r="C557" s="112"/>
      <c r="D557" s="112"/>
      <c r="E557" s="214"/>
    </row>
    <row r="558" spans="2:5">
      <c r="B558" s="112"/>
      <c r="C558" s="112"/>
      <c r="D558" s="112"/>
      <c r="E558" s="214"/>
    </row>
    <row r="559" spans="2:5">
      <c r="B559" s="112"/>
      <c r="C559" s="112"/>
      <c r="D559" s="112"/>
      <c r="E559" s="214"/>
    </row>
    <row r="560" spans="2:5">
      <c r="B560" s="112"/>
      <c r="C560" s="112"/>
      <c r="D560" s="112"/>
      <c r="E560" s="214"/>
    </row>
    <row r="561" spans="2:5">
      <c r="B561" s="112"/>
      <c r="C561" s="112"/>
      <c r="D561" s="112"/>
      <c r="E561" s="214"/>
    </row>
    <row r="562" spans="2:5">
      <c r="B562" s="112"/>
      <c r="C562" s="112"/>
      <c r="D562" s="112"/>
      <c r="E562" s="214"/>
    </row>
    <row r="563" spans="2:5">
      <c r="B563" s="112"/>
      <c r="C563" s="112"/>
      <c r="D563" s="112"/>
      <c r="E563" s="214"/>
    </row>
    <row r="564" spans="2:5">
      <c r="B564" s="112"/>
      <c r="C564" s="112"/>
      <c r="D564" s="112"/>
      <c r="E564" s="214"/>
    </row>
    <row r="565" spans="2:5">
      <c r="B565" s="112"/>
      <c r="C565" s="112"/>
      <c r="D565" s="112"/>
      <c r="E565" s="214"/>
    </row>
    <row r="566" spans="2:5">
      <c r="B566" s="112"/>
      <c r="C566" s="112"/>
      <c r="D566" s="112"/>
      <c r="E566" s="214"/>
    </row>
    <row r="567" spans="2:5">
      <c r="B567" s="112"/>
      <c r="C567" s="112"/>
      <c r="D567" s="112"/>
      <c r="E567" s="214"/>
    </row>
    <row r="568" spans="2:5">
      <c r="B568" s="112"/>
      <c r="C568" s="112"/>
      <c r="D568" s="112"/>
      <c r="E568" s="214"/>
    </row>
    <row r="569" spans="2:5">
      <c r="B569" s="112"/>
      <c r="C569" s="112"/>
      <c r="D569" s="112"/>
      <c r="E569" s="214"/>
    </row>
    <row r="570" spans="2:5">
      <c r="B570" s="112"/>
      <c r="C570" s="112"/>
      <c r="D570" s="112"/>
      <c r="E570" s="214"/>
    </row>
    <row r="571" spans="2:5">
      <c r="B571" s="112"/>
      <c r="C571" s="112"/>
      <c r="D571" s="112"/>
      <c r="E571" s="214"/>
    </row>
    <row r="572" spans="2:5">
      <c r="B572" s="112"/>
      <c r="C572" s="112"/>
      <c r="D572" s="112"/>
      <c r="E572" s="214"/>
    </row>
    <row r="573" spans="2:5">
      <c r="B573" s="112"/>
      <c r="C573" s="112"/>
      <c r="D573" s="112"/>
      <c r="E573" s="214"/>
    </row>
    <row r="574" spans="2:5">
      <c r="B574" s="112"/>
      <c r="C574" s="112"/>
      <c r="D574" s="112"/>
      <c r="E574" s="214"/>
    </row>
    <row r="575" spans="2:5">
      <c r="B575" s="112"/>
      <c r="C575" s="112"/>
      <c r="D575" s="112"/>
      <c r="E575" s="214"/>
    </row>
    <row r="576" spans="2:5">
      <c r="B576" s="112"/>
      <c r="C576" s="112"/>
      <c r="D576" s="112"/>
      <c r="E576" s="214"/>
    </row>
    <row r="577" spans="2:5">
      <c r="B577" s="112"/>
      <c r="C577" s="112"/>
      <c r="D577" s="112"/>
      <c r="E577" s="214"/>
    </row>
    <row r="578" spans="2:5">
      <c r="B578" s="112"/>
      <c r="C578" s="112"/>
      <c r="D578" s="112"/>
      <c r="E578" s="214"/>
    </row>
    <row r="579" spans="2:5">
      <c r="B579" s="112"/>
      <c r="C579" s="112"/>
      <c r="D579" s="112"/>
      <c r="E579" s="214"/>
    </row>
    <row r="580" spans="2:5">
      <c r="B580" s="112"/>
      <c r="C580" s="112"/>
      <c r="D580" s="112"/>
      <c r="E580" s="214"/>
    </row>
    <row r="581" spans="2:5">
      <c r="B581" s="112"/>
      <c r="C581" s="112"/>
      <c r="D581" s="112"/>
      <c r="E581" s="214"/>
    </row>
    <row r="582" spans="2:5">
      <c r="B582" s="112"/>
      <c r="C582" s="112"/>
      <c r="D582" s="112"/>
      <c r="E582" s="214"/>
    </row>
    <row r="583" spans="2:5">
      <c r="B583" s="112"/>
      <c r="C583" s="112"/>
      <c r="D583" s="112"/>
      <c r="E583" s="214"/>
    </row>
    <row r="584" spans="2:5">
      <c r="B584" s="112"/>
      <c r="C584" s="112"/>
      <c r="D584" s="112"/>
      <c r="E584" s="214"/>
    </row>
    <row r="585" spans="2:5">
      <c r="B585" s="112"/>
      <c r="C585" s="112"/>
      <c r="D585" s="112"/>
      <c r="E585" s="214"/>
    </row>
    <row r="586" spans="2:5">
      <c r="B586" s="112"/>
      <c r="C586" s="112"/>
      <c r="D586" s="112"/>
      <c r="E586" s="214"/>
    </row>
    <row r="587" spans="2:5">
      <c r="B587" s="112"/>
      <c r="C587" s="112"/>
      <c r="D587" s="112"/>
      <c r="E587" s="214"/>
    </row>
    <row r="588" spans="2:5">
      <c r="B588" s="112"/>
      <c r="C588" s="112"/>
      <c r="D588" s="112"/>
      <c r="E588" s="214"/>
    </row>
    <row r="589" spans="2:5">
      <c r="B589" s="112"/>
      <c r="C589" s="112"/>
      <c r="D589" s="112"/>
      <c r="E589" s="214"/>
    </row>
    <row r="590" spans="2:5">
      <c r="B590" s="112"/>
      <c r="C590" s="112"/>
      <c r="D590" s="112"/>
      <c r="E590" s="214"/>
    </row>
    <row r="591" spans="2:5">
      <c r="B591" s="112"/>
      <c r="C591" s="112"/>
      <c r="D591" s="112"/>
      <c r="E591" s="214"/>
    </row>
    <row r="592" spans="2:5">
      <c r="B592" s="112"/>
      <c r="C592" s="112"/>
      <c r="D592" s="112"/>
      <c r="E592" s="214"/>
    </row>
    <row r="593" spans="2:5">
      <c r="B593" s="112"/>
      <c r="C593" s="112"/>
      <c r="D593" s="112"/>
      <c r="E593" s="214"/>
    </row>
    <row r="594" spans="2:5">
      <c r="B594" s="112"/>
      <c r="C594" s="112"/>
      <c r="D594" s="112"/>
      <c r="E594" s="214"/>
    </row>
    <row r="595" spans="2:5">
      <c r="B595" s="112"/>
      <c r="C595" s="112"/>
      <c r="D595" s="112"/>
      <c r="E595" s="214"/>
    </row>
    <row r="596" spans="2:5">
      <c r="B596" s="112"/>
      <c r="C596" s="112"/>
      <c r="D596" s="112"/>
      <c r="E596" s="214"/>
    </row>
    <row r="597" spans="2:5">
      <c r="B597" s="112"/>
      <c r="C597" s="112"/>
      <c r="D597" s="112"/>
      <c r="E597" s="214"/>
    </row>
    <row r="598" spans="2:5">
      <c r="B598" s="112"/>
      <c r="C598" s="112"/>
      <c r="D598" s="112"/>
      <c r="E598" s="214"/>
    </row>
    <row r="599" spans="2:5">
      <c r="B599" s="112"/>
      <c r="C599" s="112"/>
      <c r="D599" s="112"/>
      <c r="E599" s="214"/>
    </row>
    <row r="600" spans="2:5">
      <c r="B600" s="112"/>
      <c r="C600" s="112"/>
      <c r="D600" s="112"/>
      <c r="E600" s="214"/>
    </row>
    <row r="601" spans="2:5">
      <c r="B601" s="112"/>
      <c r="C601" s="112"/>
      <c r="D601" s="112"/>
      <c r="E601" s="214"/>
    </row>
    <row r="602" spans="2:5">
      <c r="B602" s="112"/>
      <c r="C602" s="112"/>
      <c r="D602" s="112"/>
      <c r="E602" s="214"/>
    </row>
    <row r="603" spans="2:5">
      <c r="B603" s="112"/>
      <c r="C603" s="112"/>
      <c r="D603" s="112"/>
      <c r="E603" s="214"/>
    </row>
    <row r="604" spans="2:5">
      <c r="B604" s="112"/>
      <c r="C604" s="112"/>
      <c r="D604" s="112"/>
      <c r="E604" s="214"/>
    </row>
    <row r="605" spans="2:5">
      <c r="B605" s="112"/>
      <c r="C605" s="112"/>
      <c r="D605" s="112"/>
      <c r="E605" s="214"/>
    </row>
    <row r="606" spans="2:5">
      <c r="B606" s="112"/>
      <c r="C606" s="112"/>
      <c r="D606" s="112"/>
      <c r="E606" s="214"/>
    </row>
    <row r="607" spans="2:5">
      <c r="B607" s="112"/>
      <c r="C607" s="112"/>
      <c r="D607" s="112"/>
      <c r="E607" s="214"/>
    </row>
    <row r="608" spans="2:5">
      <c r="B608" s="112"/>
      <c r="C608" s="112"/>
      <c r="D608" s="112"/>
      <c r="E608" s="214"/>
    </row>
    <row r="609" spans="2:5">
      <c r="B609" s="112"/>
      <c r="C609" s="112"/>
      <c r="D609" s="112"/>
      <c r="E609" s="214"/>
    </row>
    <row r="610" spans="2:5">
      <c r="B610" s="112"/>
      <c r="C610" s="112"/>
      <c r="D610" s="112"/>
      <c r="E610" s="214"/>
    </row>
    <row r="611" spans="2:5">
      <c r="B611" s="112"/>
      <c r="C611" s="112"/>
      <c r="D611" s="112"/>
      <c r="E611" s="214"/>
    </row>
    <row r="612" spans="2:5">
      <c r="B612" s="112"/>
      <c r="C612" s="112"/>
      <c r="D612" s="112"/>
      <c r="E612" s="214"/>
    </row>
    <row r="613" spans="2:5">
      <c r="B613" s="112"/>
      <c r="C613" s="112"/>
      <c r="D613" s="112"/>
      <c r="E613" s="214"/>
    </row>
    <row r="614" spans="2:5">
      <c r="B614" s="112"/>
      <c r="C614" s="112"/>
      <c r="D614" s="112"/>
      <c r="E614" s="214"/>
    </row>
    <row r="615" spans="2:5">
      <c r="B615" s="112"/>
      <c r="C615" s="112"/>
      <c r="D615" s="112"/>
      <c r="E615" s="214"/>
    </row>
    <row r="616" spans="2:5">
      <c r="B616" s="112"/>
      <c r="C616" s="112"/>
      <c r="D616" s="112"/>
      <c r="E616" s="214"/>
    </row>
    <row r="617" spans="2:5">
      <c r="B617" s="112"/>
      <c r="C617" s="112"/>
      <c r="D617" s="112"/>
      <c r="E617" s="214"/>
    </row>
    <row r="618" spans="2:5">
      <c r="B618" s="112"/>
      <c r="C618" s="112"/>
      <c r="D618" s="112"/>
      <c r="E618" s="214"/>
    </row>
    <row r="619" spans="2:5">
      <c r="B619" s="112"/>
      <c r="C619" s="112"/>
      <c r="D619" s="112"/>
      <c r="E619" s="214"/>
    </row>
    <row r="620" spans="2:5">
      <c r="B620" s="112"/>
      <c r="C620" s="112"/>
      <c r="D620" s="112"/>
      <c r="E620" s="214"/>
    </row>
    <row r="621" spans="2:5">
      <c r="B621" s="112"/>
      <c r="C621" s="112"/>
      <c r="D621" s="112"/>
      <c r="E621" s="214"/>
    </row>
    <row r="622" spans="2:5">
      <c r="B622" s="112"/>
      <c r="C622" s="112"/>
      <c r="D622" s="112"/>
      <c r="E622" s="214"/>
    </row>
    <row r="623" spans="2:5">
      <c r="B623" s="112"/>
      <c r="C623" s="112"/>
      <c r="D623" s="112"/>
      <c r="E623" s="214"/>
    </row>
    <row r="624" spans="2:5">
      <c r="B624" s="112"/>
      <c r="C624" s="112"/>
      <c r="D624" s="112"/>
      <c r="E624" s="214"/>
    </row>
    <row r="625" spans="2:5">
      <c r="B625" s="112"/>
      <c r="C625" s="112"/>
      <c r="D625" s="112"/>
      <c r="E625" s="214"/>
    </row>
    <row r="626" spans="2:5">
      <c r="B626" s="112"/>
      <c r="C626" s="112"/>
      <c r="D626" s="112"/>
      <c r="E626" s="214"/>
    </row>
    <row r="627" spans="2:5">
      <c r="B627" s="112"/>
      <c r="C627" s="112"/>
      <c r="D627" s="112"/>
      <c r="E627" s="214"/>
    </row>
    <row r="628" spans="2:5">
      <c r="B628" s="112"/>
      <c r="C628" s="112"/>
      <c r="D628" s="112"/>
      <c r="E628" s="214"/>
    </row>
    <row r="629" spans="2:5">
      <c r="B629" s="112"/>
      <c r="C629" s="112"/>
      <c r="D629" s="112"/>
      <c r="E629" s="214"/>
    </row>
    <row r="630" spans="2:5">
      <c r="B630" s="112"/>
      <c r="C630" s="112"/>
      <c r="D630" s="112"/>
      <c r="E630" s="214"/>
    </row>
    <row r="631" spans="2:5">
      <c r="B631" s="112"/>
      <c r="C631" s="112"/>
      <c r="D631" s="112"/>
      <c r="E631" s="214"/>
    </row>
    <row r="632" spans="2:5">
      <c r="B632" s="112"/>
      <c r="C632" s="112"/>
      <c r="D632" s="112"/>
      <c r="E632" s="214"/>
    </row>
    <row r="633" spans="2:5">
      <c r="B633" s="112"/>
      <c r="C633" s="112"/>
      <c r="D633" s="112"/>
      <c r="E633" s="214"/>
    </row>
    <row r="634" spans="2:5">
      <c r="B634" s="112"/>
      <c r="C634" s="112"/>
      <c r="D634" s="112"/>
      <c r="E634" s="214"/>
    </row>
    <row r="635" spans="2:5">
      <c r="B635" s="112"/>
      <c r="C635" s="112"/>
      <c r="D635" s="112"/>
      <c r="E635" s="214"/>
    </row>
    <row r="636" spans="2:5">
      <c r="B636" s="112"/>
      <c r="C636" s="112"/>
      <c r="D636" s="112"/>
      <c r="E636" s="214"/>
    </row>
    <row r="637" spans="2:5">
      <c r="B637" s="112"/>
      <c r="C637" s="112"/>
      <c r="D637" s="112"/>
      <c r="E637" s="214"/>
    </row>
    <row r="638" spans="2:5">
      <c r="B638" s="112"/>
      <c r="C638" s="112"/>
      <c r="D638" s="112"/>
      <c r="E638" s="214"/>
    </row>
    <row r="639" spans="2:5">
      <c r="B639" s="112"/>
      <c r="C639" s="112"/>
      <c r="D639" s="112"/>
      <c r="E639" s="214"/>
    </row>
    <row r="640" spans="2:5">
      <c r="B640" s="112"/>
      <c r="C640" s="112"/>
      <c r="D640" s="112"/>
      <c r="E640" s="214"/>
    </row>
    <row r="641" spans="2:5">
      <c r="B641" s="112"/>
      <c r="C641" s="112"/>
      <c r="D641" s="112"/>
      <c r="E641" s="214"/>
    </row>
    <row r="642" spans="2:5">
      <c r="B642" s="112"/>
      <c r="C642" s="112"/>
      <c r="D642" s="112"/>
      <c r="E642" s="214"/>
    </row>
    <row r="643" spans="2:5">
      <c r="B643" s="112"/>
      <c r="C643" s="112"/>
      <c r="D643" s="112"/>
      <c r="E643" s="214"/>
    </row>
    <row r="644" spans="2:5">
      <c r="B644" s="112"/>
      <c r="C644" s="112"/>
      <c r="D644" s="112"/>
      <c r="E644" s="214"/>
    </row>
    <row r="645" spans="2:5">
      <c r="B645" s="112"/>
      <c r="C645" s="112"/>
      <c r="D645" s="112"/>
      <c r="E645" s="214"/>
    </row>
    <row r="646" spans="2:5">
      <c r="B646" s="112"/>
      <c r="C646" s="112"/>
      <c r="D646" s="112"/>
      <c r="E646" s="214"/>
    </row>
    <row r="647" spans="2:5">
      <c r="B647" s="112"/>
      <c r="C647" s="112"/>
      <c r="D647" s="112"/>
      <c r="E647" s="214"/>
    </row>
    <row r="648" spans="2:5">
      <c r="B648" s="112"/>
      <c r="C648" s="112"/>
      <c r="D648" s="112"/>
      <c r="E648" s="214"/>
    </row>
    <row r="649" spans="2:5">
      <c r="B649" s="112"/>
      <c r="C649" s="112"/>
      <c r="D649" s="112"/>
      <c r="E649" s="214"/>
    </row>
    <row r="650" spans="2:5">
      <c r="B650" s="112"/>
      <c r="C650" s="112"/>
      <c r="D650" s="112"/>
      <c r="E650" s="214"/>
    </row>
    <row r="651" spans="2:5">
      <c r="B651" s="112"/>
      <c r="C651" s="112"/>
      <c r="D651" s="112"/>
      <c r="E651" s="214"/>
    </row>
    <row r="652" spans="2:5">
      <c r="B652" s="112"/>
      <c r="C652" s="112"/>
      <c r="D652" s="112"/>
      <c r="E652" s="214"/>
    </row>
    <row r="653" spans="2:5">
      <c r="B653" s="112"/>
      <c r="C653" s="112"/>
      <c r="D653" s="112"/>
      <c r="E653" s="214"/>
    </row>
    <row r="654" spans="2:5">
      <c r="B654" s="112"/>
      <c r="C654" s="112"/>
      <c r="D654" s="112"/>
      <c r="E654" s="214"/>
    </row>
    <row r="655" spans="2:5">
      <c r="B655" s="112"/>
      <c r="C655" s="112"/>
      <c r="D655" s="112"/>
      <c r="E655" s="214"/>
    </row>
    <row r="656" spans="2:5">
      <c r="B656" s="112"/>
      <c r="C656" s="112"/>
      <c r="D656" s="112"/>
      <c r="E656" s="214"/>
    </row>
    <row r="657" spans="2:5">
      <c r="B657" s="112"/>
      <c r="C657" s="112"/>
      <c r="D657" s="112"/>
      <c r="E657" s="214"/>
    </row>
    <row r="658" spans="2:5">
      <c r="B658" s="112"/>
      <c r="C658" s="112"/>
      <c r="D658" s="112"/>
      <c r="E658" s="214"/>
    </row>
    <row r="659" spans="2:5">
      <c r="B659" s="112"/>
      <c r="C659" s="112"/>
      <c r="D659" s="112"/>
      <c r="E659" s="214"/>
    </row>
    <row r="660" spans="2:5">
      <c r="B660" s="112"/>
      <c r="C660" s="112"/>
      <c r="D660" s="112"/>
      <c r="E660" s="214"/>
    </row>
    <row r="661" spans="2:5">
      <c r="B661" s="112"/>
      <c r="C661" s="112"/>
      <c r="D661" s="112"/>
      <c r="E661" s="214"/>
    </row>
    <row r="662" spans="2:5">
      <c r="B662" s="112"/>
      <c r="C662" s="112"/>
      <c r="D662" s="112"/>
      <c r="E662" s="214"/>
    </row>
    <row r="663" spans="2:5">
      <c r="B663" s="112"/>
      <c r="C663" s="112"/>
      <c r="D663" s="112"/>
      <c r="E663" s="214"/>
    </row>
    <row r="664" spans="2:5">
      <c r="B664" s="112"/>
      <c r="C664" s="112"/>
      <c r="D664" s="112"/>
      <c r="E664" s="214"/>
    </row>
    <row r="665" spans="2:5">
      <c r="B665" s="112"/>
      <c r="C665" s="112"/>
      <c r="D665" s="112"/>
      <c r="E665" s="214"/>
    </row>
    <row r="666" spans="2:5">
      <c r="B666" s="112"/>
      <c r="C666" s="112"/>
      <c r="D666" s="112"/>
      <c r="E666" s="214"/>
    </row>
    <row r="667" spans="2:5">
      <c r="B667" s="112"/>
      <c r="C667" s="112"/>
      <c r="D667" s="112"/>
      <c r="E667" s="214"/>
    </row>
    <row r="668" spans="2:5">
      <c r="B668" s="112"/>
      <c r="C668" s="112"/>
      <c r="D668" s="112"/>
      <c r="E668" s="214"/>
    </row>
    <row r="669" spans="2:5">
      <c r="B669" s="112"/>
      <c r="C669" s="112"/>
      <c r="D669" s="112"/>
      <c r="E669" s="214"/>
    </row>
    <row r="670" spans="2:5">
      <c r="B670" s="112"/>
      <c r="C670" s="112"/>
      <c r="D670" s="112"/>
      <c r="E670" s="214"/>
    </row>
    <row r="671" spans="2:5">
      <c r="B671" s="112"/>
      <c r="C671" s="112"/>
      <c r="D671" s="112"/>
      <c r="E671" s="214"/>
    </row>
    <row r="672" spans="2:5">
      <c r="B672" s="112"/>
      <c r="C672" s="112"/>
      <c r="D672" s="112"/>
      <c r="E672" s="214"/>
    </row>
    <row r="673" spans="2:5">
      <c r="B673" s="112"/>
      <c r="C673" s="112"/>
      <c r="D673" s="112"/>
      <c r="E673" s="214"/>
    </row>
    <row r="674" spans="2:5">
      <c r="B674" s="112"/>
      <c r="C674" s="112"/>
      <c r="D674" s="112"/>
      <c r="E674" s="214"/>
    </row>
    <row r="675" spans="2:5">
      <c r="B675" s="112"/>
      <c r="C675" s="112"/>
      <c r="D675" s="112"/>
      <c r="E675" s="214"/>
    </row>
    <row r="676" spans="2:5">
      <c r="B676" s="112"/>
      <c r="C676" s="112"/>
      <c r="D676" s="112"/>
      <c r="E676" s="214"/>
    </row>
    <row r="677" spans="2:5">
      <c r="B677" s="112"/>
      <c r="C677" s="112"/>
      <c r="D677" s="112"/>
      <c r="E677" s="214"/>
    </row>
    <row r="678" spans="2:5">
      <c r="B678" s="112"/>
      <c r="C678" s="112"/>
      <c r="D678" s="112"/>
      <c r="E678" s="214"/>
    </row>
    <row r="679" spans="2:5">
      <c r="B679" s="112"/>
      <c r="C679" s="112"/>
      <c r="D679" s="112"/>
      <c r="E679" s="214"/>
    </row>
    <row r="680" spans="2:5">
      <c r="B680" s="112"/>
      <c r="C680" s="112"/>
      <c r="D680" s="112"/>
      <c r="E680" s="214"/>
    </row>
    <row r="681" spans="2:5">
      <c r="B681" s="112"/>
      <c r="C681" s="112"/>
      <c r="D681" s="112"/>
      <c r="E681" s="214"/>
    </row>
    <row r="682" spans="2:5">
      <c r="B682" s="112"/>
      <c r="C682" s="112"/>
      <c r="D682" s="112"/>
      <c r="E682" s="214"/>
    </row>
    <row r="683" spans="2:5">
      <c r="B683" s="112"/>
      <c r="C683" s="112"/>
      <c r="D683" s="112"/>
      <c r="E683" s="214"/>
    </row>
    <row r="684" spans="2:5">
      <c r="B684" s="112"/>
      <c r="C684" s="112"/>
      <c r="D684" s="112"/>
      <c r="E684" s="214"/>
    </row>
    <row r="685" spans="2:5">
      <c r="B685" s="112"/>
      <c r="C685" s="112"/>
      <c r="D685" s="112"/>
      <c r="E685" s="214"/>
    </row>
    <row r="686" spans="2:5">
      <c r="B686" s="112"/>
      <c r="C686" s="112"/>
      <c r="D686" s="112"/>
      <c r="E686" s="214"/>
    </row>
    <row r="687" spans="2:5">
      <c r="B687" s="112"/>
      <c r="C687" s="112"/>
      <c r="D687" s="112"/>
      <c r="E687" s="214"/>
    </row>
    <row r="688" spans="2:5">
      <c r="B688" s="112"/>
      <c r="C688" s="112"/>
      <c r="D688" s="112"/>
      <c r="E688" s="214"/>
    </row>
    <row r="689" spans="2:5">
      <c r="B689" s="112"/>
      <c r="C689" s="112"/>
      <c r="D689" s="112"/>
      <c r="E689" s="214"/>
    </row>
    <row r="690" spans="2:5">
      <c r="B690" s="112"/>
      <c r="C690" s="112"/>
      <c r="D690" s="112"/>
      <c r="E690" s="214"/>
    </row>
    <row r="691" spans="2:5">
      <c r="B691" s="112"/>
      <c r="C691" s="112"/>
      <c r="D691" s="112"/>
      <c r="E691" s="214"/>
    </row>
    <row r="692" spans="2:5">
      <c r="B692" s="112"/>
      <c r="C692" s="112"/>
      <c r="D692" s="112"/>
      <c r="E692" s="214"/>
    </row>
    <row r="693" spans="2:5">
      <c r="B693" s="112"/>
      <c r="C693" s="112"/>
      <c r="D693" s="112"/>
      <c r="E693" s="214"/>
    </row>
    <row r="694" spans="2:5">
      <c r="B694" s="112"/>
      <c r="C694" s="112"/>
      <c r="D694" s="112"/>
      <c r="E694" s="214"/>
    </row>
    <row r="695" spans="2:5">
      <c r="B695" s="112"/>
      <c r="C695" s="112"/>
      <c r="D695" s="112"/>
      <c r="E695" s="214"/>
    </row>
    <row r="696" spans="2:5">
      <c r="B696" s="112"/>
      <c r="C696" s="112"/>
      <c r="D696" s="112"/>
      <c r="E696" s="214"/>
    </row>
    <row r="697" spans="2:5">
      <c r="B697" s="112"/>
      <c r="C697" s="112"/>
      <c r="D697" s="112"/>
      <c r="E697" s="214"/>
    </row>
    <row r="698" spans="2:5">
      <c r="B698" s="112"/>
      <c r="C698" s="112"/>
      <c r="D698" s="112"/>
      <c r="E698" s="214"/>
    </row>
    <row r="699" spans="2:5">
      <c r="B699" s="112"/>
      <c r="C699" s="112"/>
      <c r="D699" s="112"/>
      <c r="E699" s="214"/>
    </row>
    <row r="700" spans="2:5">
      <c r="B700" s="112"/>
      <c r="C700" s="112"/>
      <c r="D700" s="112"/>
      <c r="E700" s="214"/>
    </row>
    <row r="701" spans="2:5">
      <c r="B701" s="112"/>
      <c r="C701" s="112"/>
      <c r="D701" s="112"/>
      <c r="E701" s="214"/>
    </row>
    <row r="702" spans="2:5">
      <c r="B702" s="112"/>
      <c r="C702" s="112"/>
      <c r="D702" s="112"/>
      <c r="E702" s="214"/>
    </row>
    <row r="703" spans="2:5">
      <c r="B703" s="112"/>
      <c r="C703" s="112"/>
      <c r="D703" s="112"/>
      <c r="E703" s="214"/>
    </row>
    <row r="704" spans="2:5">
      <c r="B704" s="112"/>
      <c r="C704" s="112"/>
      <c r="D704" s="112"/>
      <c r="E704" s="214"/>
    </row>
    <row r="705" spans="2:5">
      <c r="B705" s="112"/>
      <c r="C705" s="112"/>
      <c r="D705" s="112"/>
      <c r="E705" s="214"/>
    </row>
    <row r="706" spans="2:5">
      <c r="B706" s="112"/>
      <c r="C706" s="112"/>
      <c r="D706" s="112"/>
      <c r="E706" s="214"/>
    </row>
    <row r="707" spans="2:5">
      <c r="B707" s="112"/>
      <c r="C707" s="112"/>
      <c r="D707" s="112"/>
      <c r="E707" s="214"/>
    </row>
    <row r="708" spans="2:5">
      <c r="B708" s="112"/>
      <c r="C708" s="112"/>
      <c r="D708" s="112"/>
      <c r="E708" s="214"/>
    </row>
    <row r="709" spans="2:5">
      <c r="B709" s="112"/>
      <c r="C709" s="112"/>
      <c r="D709" s="112"/>
      <c r="E709" s="214"/>
    </row>
    <row r="710" spans="2:5">
      <c r="B710" s="112"/>
      <c r="C710" s="112"/>
      <c r="D710" s="112"/>
      <c r="E710" s="214"/>
    </row>
    <row r="711" spans="2:5">
      <c r="B711" s="112"/>
      <c r="C711" s="112"/>
      <c r="D711" s="112"/>
      <c r="E711" s="214"/>
    </row>
    <row r="712" spans="2:5">
      <c r="B712" s="112"/>
      <c r="C712" s="112"/>
      <c r="D712" s="112"/>
      <c r="E712" s="214"/>
    </row>
    <row r="713" spans="2:5">
      <c r="B713" s="112"/>
      <c r="C713" s="112"/>
      <c r="D713" s="112"/>
      <c r="E713" s="214"/>
    </row>
    <row r="714" spans="2:5">
      <c r="B714" s="112"/>
      <c r="C714" s="112"/>
      <c r="D714" s="112"/>
      <c r="E714" s="214"/>
    </row>
    <row r="715" spans="2:5">
      <c r="B715" s="112"/>
      <c r="C715" s="112"/>
      <c r="D715" s="112"/>
      <c r="E715" s="214"/>
    </row>
    <row r="716" spans="2:5">
      <c r="B716" s="112"/>
      <c r="C716" s="112"/>
      <c r="D716" s="112"/>
      <c r="E716" s="214"/>
    </row>
    <row r="717" spans="2:5">
      <c r="B717" s="112"/>
      <c r="C717" s="112"/>
      <c r="D717" s="112"/>
      <c r="E717" s="214"/>
    </row>
    <row r="718" spans="2:5">
      <c r="B718" s="112"/>
      <c r="C718" s="112"/>
      <c r="D718" s="112"/>
      <c r="E718" s="214"/>
    </row>
    <row r="719" spans="2:5">
      <c r="B719" s="112"/>
      <c r="C719" s="112"/>
      <c r="D719" s="112"/>
      <c r="E719" s="214"/>
    </row>
    <row r="720" spans="2:5">
      <c r="B720" s="112"/>
      <c r="C720" s="112"/>
      <c r="D720" s="112"/>
      <c r="E720" s="214"/>
    </row>
    <row r="721" spans="2:5">
      <c r="B721" s="112"/>
      <c r="C721" s="112"/>
      <c r="D721" s="112"/>
      <c r="E721" s="214"/>
    </row>
    <row r="722" spans="2:5">
      <c r="B722" s="112"/>
      <c r="C722" s="112"/>
      <c r="D722" s="112"/>
      <c r="E722" s="214"/>
    </row>
    <row r="723" spans="2:5">
      <c r="B723" s="112"/>
      <c r="C723" s="112"/>
      <c r="D723" s="112"/>
      <c r="E723" s="214"/>
    </row>
    <row r="724" spans="2:5">
      <c r="B724" s="112"/>
      <c r="C724" s="112"/>
      <c r="D724" s="112"/>
      <c r="E724" s="214"/>
    </row>
    <row r="725" spans="2:5">
      <c r="B725" s="112"/>
      <c r="C725" s="112"/>
      <c r="D725" s="112"/>
      <c r="E725" s="214"/>
    </row>
    <row r="726" spans="2:5">
      <c r="B726" s="112"/>
      <c r="C726" s="112"/>
      <c r="D726" s="112"/>
      <c r="E726" s="214"/>
    </row>
    <row r="727" spans="2:5">
      <c r="B727" s="112"/>
      <c r="C727" s="112"/>
      <c r="D727" s="112"/>
      <c r="E727" s="214"/>
    </row>
    <row r="728" spans="2:5">
      <c r="B728" s="112"/>
      <c r="C728" s="112"/>
      <c r="D728" s="112"/>
      <c r="E728" s="214"/>
    </row>
    <row r="729" spans="2:5">
      <c r="B729" s="112"/>
      <c r="C729" s="112"/>
      <c r="D729" s="112"/>
      <c r="E729" s="214"/>
    </row>
    <row r="730" spans="2:5">
      <c r="B730" s="112"/>
      <c r="C730" s="112"/>
      <c r="D730" s="112"/>
      <c r="E730" s="214"/>
    </row>
    <row r="731" spans="2:5">
      <c r="B731" s="112"/>
      <c r="C731" s="112"/>
      <c r="D731" s="112"/>
      <c r="E731" s="214"/>
    </row>
    <row r="732" spans="2:5">
      <c r="B732" s="112"/>
      <c r="C732" s="112"/>
      <c r="D732" s="112"/>
      <c r="E732" s="214"/>
    </row>
    <row r="733" spans="2:5">
      <c r="B733" s="112"/>
      <c r="C733" s="112"/>
      <c r="D733" s="112"/>
      <c r="E733" s="214"/>
    </row>
    <row r="734" spans="2:5">
      <c r="B734" s="112"/>
      <c r="C734" s="112"/>
      <c r="D734" s="112"/>
      <c r="E734" s="214"/>
    </row>
    <row r="735" spans="2:5">
      <c r="B735" s="112"/>
      <c r="C735" s="112"/>
      <c r="D735" s="112"/>
      <c r="E735" s="214"/>
    </row>
    <row r="736" spans="2:5">
      <c r="B736" s="112"/>
      <c r="C736" s="112"/>
      <c r="D736" s="112"/>
      <c r="E736" s="214"/>
    </row>
    <row r="737" spans="2:5">
      <c r="B737" s="112"/>
      <c r="C737" s="112"/>
      <c r="D737" s="112"/>
      <c r="E737" s="214"/>
    </row>
    <row r="738" spans="2:5">
      <c r="B738" s="112"/>
      <c r="C738" s="112"/>
      <c r="D738" s="112"/>
      <c r="E738" s="214"/>
    </row>
    <row r="739" spans="2:5">
      <c r="B739" s="112"/>
      <c r="C739" s="112"/>
      <c r="D739" s="112"/>
      <c r="E739" s="214"/>
    </row>
    <row r="740" spans="2:5">
      <c r="B740" s="112"/>
      <c r="C740" s="112"/>
      <c r="D740" s="112"/>
      <c r="E740" s="214"/>
    </row>
    <row r="741" spans="2:5">
      <c r="B741" s="112"/>
      <c r="C741" s="112"/>
      <c r="D741" s="112"/>
      <c r="E741" s="214"/>
    </row>
    <row r="742" spans="2:5">
      <c r="B742" s="112"/>
      <c r="C742" s="112"/>
      <c r="D742" s="112"/>
      <c r="E742" s="214"/>
    </row>
    <row r="743" spans="2:5">
      <c r="B743" s="112"/>
      <c r="C743" s="112"/>
      <c r="D743" s="112"/>
      <c r="E743" s="214"/>
    </row>
    <row r="744" spans="2:5">
      <c r="B744" s="112"/>
      <c r="C744" s="112"/>
      <c r="D744" s="112"/>
      <c r="E744" s="214"/>
    </row>
    <row r="745" spans="2:5">
      <c r="B745" s="112"/>
      <c r="C745" s="112"/>
      <c r="D745" s="112"/>
      <c r="E745" s="214"/>
    </row>
    <row r="746" spans="2:5">
      <c r="B746" s="112"/>
      <c r="C746" s="112"/>
      <c r="D746" s="112"/>
      <c r="E746" s="214"/>
    </row>
    <row r="747" spans="2:5">
      <c r="B747" s="112"/>
      <c r="C747" s="112"/>
      <c r="D747" s="112"/>
      <c r="E747" s="214"/>
    </row>
    <row r="748" spans="2:5">
      <c r="B748" s="112"/>
      <c r="C748" s="112"/>
      <c r="D748" s="112"/>
      <c r="E748" s="214"/>
    </row>
    <row r="749" spans="2:5">
      <c r="B749" s="112"/>
      <c r="C749" s="112"/>
      <c r="D749" s="112"/>
      <c r="E749" s="214"/>
    </row>
    <row r="750" spans="2:5">
      <c r="B750" s="112"/>
      <c r="C750" s="112"/>
      <c r="D750" s="112"/>
      <c r="E750" s="214"/>
    </row>
    <row r="751" spans="2:5">
      <c r="B751" s="112"/>
      <c r="C751" s="112"/>
      <c r="D751" s="112"/>
      <c r="E751" s="214"/>
    </row>
    <row r="752" spans="2:5">
      <c r="B752" s="112"/>
      <c r="C752" s="112"/>
      <c r="D752" s="112"/>
      <c r="E752" s="214"/>
    </row>
    <row r="753" spans="2:5">
      <c r="B753" s="112"/>
      <c r="C753" s="112"/>
      <c r="D753" s="112"/>
      <c r="E753" s="214"/>
    </row>
    <row r="754" spans="2:5">
      <c r="B754" s="112"/>
      <c r="C754" s="112"/>
      <c r="D754" s="112"/>
      <c r="E754" s="214"/>
    </row>
    <row r="755" spans="2:5">
      <c r="B755" s="112"/>
      <c r="C755" s="112"/>
      <c r="D755" s="112"/>
      <c r="E755" s="214"/>
    </row>
    <row r="756" spans="2:5">
      <c r="B756" s="112"/>
      <c r="C756" s="112"/>
      <c r="D756" s="112"/>
      <c r="E756" s="214"/>
    </row>
    <row r="757" spans="2:5">
      <c r="B757" s="112"/>
      <c r="C757" s="112"/>
      <c r="D757" s="112"/>
      <c r="E757" s="214"/>
    </row>
    <row r="758" spans="2:5">
      <c r="B758" s="112"/>
      <c r="C758" s="112"/>
      <c r="D758" s="112"/>
      <c r="E758" s="214"/>
    </row>
    <row r="759" spans="2:5">
      <c r="B759" s="112"/>
      <c r="C759" s="112"/>
      <c r="D759" s="112"/>
      <c r="E759" s="214"/>
    </row>
    <row r="760" spans="2:5">
      <c r="B760" s="112"/>
      <c r="C760" s="112"/>
      <c r="D760" s="112"/>
      <c r="E760" s="214"/>
    </row>
    <row r="761" spans="2:5">
      <c r="B761" s="112"/>
      <c r="C761" s="112"/>
      <c r="D761" s="112"/>
      <c r="E761" s="214"/>
    </row>
    <row r="762" spans="2:5">
      <c r="B762" s="112"/>
      <c r="C762" s="112"/>
      <c r="D762" s="112"/>
      <c r="E762" s="214"/>
    </row>
    <row r="763" spans="2:5">
      <c r="B763" s="112"/>
      <c r="C763" s="112"/>
      <c r="D763" s="112"/>
      <c r="E763" s="214"/>
    </row>
    <row r="764" spans="2:5">
      <c r="B764" s="112"/>
      <c r="C764" s="112"/>
      <c r="D764" s="112"/>
      <c r="E764" s="214"/>
    </row>
    <row r="765" spans="2:5">
      <c r="B765" s="112"/>
      <c r="C765" s="112"/>
      <c r="D765" s="112"/>
      <c r="E765" s="214"/>
    </row>
    <row r="766" spans="2:5">
      <c r="B766" s="112"/>
      <c r="C766" s="112"/>
      <c r="D766" s="112"/>
      <c r="E766" s="214"/>
    </row>
    <row r="767" spans="2:5">
      <c r="B767" s="112"/>
      <c r="C767" s="112"/>
      <c r="D767" s="112"/>
      <c r="E767" s="214"/>
    </row>
    <row r="768" spans="2:5">
      <c r="B768" s="112"/>
      <c r="C768" s="112"/>
      <c r="D768" s="112"/>
      <c r="E768" s="214"/>
    </row>
    <row r="769" spans="2:5">
      <c r="B769" s="112"/>
      <c r="C769" s="112"/>
      <c r="D769" s="112"/>
      <c r="E769" s="214"/>
    </row>
    <row r="770" spans="2:5">
      <c r="B770" s="112"/>
      <c r="C770" s="112"/>
      <c r="D770" s="112"/>
      <c r="E770" s="214"/>
    </row>
    <row r="771" spans="2:5">
      <c r="B771" s="112"/>
      <c r="C771" s="112"/>
      <c r="D771" s="112"/>
      <c r="E771" s="214"/>
    </row>
    <row r="772" spans="2:5">
      <c r="B772" s="112"/>
      <c r="C772" s="112"/>
      <c r="D772" s="112"/>
      <c r="E772" s="214"/>
    </row>
    <row r="773" spans="2:5">
      <c r="B773" s="112"/>
      <c r="C773" s="112"/>
      <c r="D773" s="112"/>
      <c r="E773" s="214"/>
    </row>
    <row r="774" spans="2:5">
      <c r="B774" s="112"/>
      <c r="C774" s="112"/>
      <c r="D774" s="112"/>
      <c r="E774" s="214"/>
    </row>
    <row r="775" spans="2:5">
      <c r="B775" s="112"/>
      <c r="C775" s="112"/>
      <c r="D775" s="112"/>
      <c r="E775" s="214"/>
    </row>
    <row r="776" spans="2:5">
      <c r="B776" s="112"/>
      <c r="C776" s="112"/>
      <c r="D776" s="112"/>
      <c r="E776" s="214"/>
    </row>
    <row r="777" spans="2:5">
      <c r="B777" s="112"/>
      <c r="C777" s="112"/>
      <c r="D777" s="112"/>
      <c r="E777" s="214"/>
    </row>
    <row r="778" spans="2:5">
      <c r="B778" s="112"/>
      <c r="C778" s="112"/>
      <c r="D778" s="112"/>
      <c r="E778" s="214"/>
    </row>
    <row r="779" spans="2:5">
      <c r="B779" s="112"/>
      <c r="C779" s="112"/>
      <c r="D779" s="112"/>
      <c r="E779" s="214"/>
    </row>
    <row r="780" spans="2:5">
      <c r="B780" s="112"/>
      <c r="C780" s="112"/>
      <c r="D780" s="112"/>
      <c r="E780" s="214"/>
    </row>
    <row r="781" spans="2:5">
      <c r="B781" s="112"/>
      <c r="C781" s="112"/>
      <c r="D781" s="112"/>
      <c r="E781" s="214"/>
    </row>
    <row r="782" spans="2:5">
      <c r="B782" s="112"/>
      <c r="C782" s="112"/>
      <c r="D782" s="112"/>
      <c r="E782" s="214"/>
    </row>
    <row r="783" spans="2:5">
      <c r="B783" s="112"/>
      <c r="C783" s="112"/>
      <c r="D783" s="112"/>
      <c r="E783" s="214"/>
    </row>
    <row r="784" spans="2:5">
      <c r="B784" s="112"/>
      <c r="C784" s="112"/>
      <c r="D784" s="112"/>
      <c r="E784" s="214"/>
    </row>
    <row r="785" spans="2:5">
      <c r="B785" s="112"/>
      <c r="C785" s="112"/>
      <c r="D785" s="112"/>
      <c r="E785" s="214"/>
    </row>
    <row r="786" spans="2:5">
      <c r="B786" s="112"/>
      <c r="C786" s="112"/>
      <c r="D786" s="112"/>
      <c r="E786" s="214"/>
    </row>
    <row r="787" spans="2:5">
      <c r="B787" s="112"/>
      <c r="C787" s="112"/>
      <c r="D787" s="112"/>
      <c r="E787" s="214"/>
    </row>
    <row r="788" spans="2:5">
      <c r="B788" s="112"/>
      <c r="C788" s="112"/>
      <c r="D788" s="112"/>
      <c r="E788" s="214"/>
    </row>
    <row r="789" spans="2:5">
      <c r="B789" s="112"/>
      <c r="C789" s="112"/>
      <c r="D789" s="112"/>
      <c r="E789" s="214"/>
    </row>
    <row r="790" spans="2:5">
      <c r="B790" s="112"/>
      <c r="C790" s="112"/>
      <c r="D790" s="112"/>
      <c r="E790" s="214"/>
    </row>
    <row r="791" spans="2:5">
      <c r="B791" s="112"/>
      <c r="C791" s="112"/>
      <c r="D791" s="112"/>
      <c r="E791" s="214"/>
    </row>
    <row r="792" spans="2:5">
      <c r="B792" s="112"/>
      <c r="C792" s="112"/>
      <c r="D792" s="112"/>
      <c r="E792" s="214"/>
    </row>
    <row r="793" spans="2:5">
      <c r="B793" s="112"/>
      <c r="C793" s="112"/>
      <c r="D793" s="112"/>
      <c r="E793" s="214"/>
    </row>
    <row r="794" spans="2:5">
      <c r="B794" s="112"/>
      <c r="C794" s="112"/>
      <c r="D794" s="112"/>
      <c r="E794" s="214"/>
    </row>
  </sheetData>
  <sheetProtection password="C00E" sheet="1" objects="1" scenarios="1"/>
  <mergeCells count="11">
    <mergeCell ref="B15:E15"/>
    <mergeCell ref="A16:C16"/>
    <mergeCell ref="B12:E12"/>
    <mergeCell ref="B14:E14"/>
    <mergeCell ref="A1:M5"/>
    <mergeCell ref="A6:F7"/>
    <mergeCell ref="A8:F8"/>
    <mergeCell ref="B9:E9"/>
    <mergeCell ref="B10:E10"/>
    <mergeCell ref="A11:E11"/>
    <mergeCell ref="B13:E13"/>
  </mergeCells>
  <hyperlinks>
    <hyperlink ref="A16:C16" r:id="rId1" display="БОЛЕЕ ПОДРОБНАЯ ИНФОРМАЦИЯ О СКИДКАХ И СПЕЦПРЕДЛОЖЕНИЯХ ESET НА ОФИЦИАЛЬНОМ САЙТЕ 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5"/>
  <dimension ref="A1:K44"/>
  <sheetViews>
    <sheetView showGridLines="0" workbookViewId="0">
      <selection activeCell="M43" sqref="M43"/>
    </sheetView>
  </sheetViews>
  <sheetFormatPr defaultRowHeight="12.75"/>
  <cols>
    <col min="1" max="16384" width="9.140625" style="85"/>
  </cols>
  <sheetData>
    <row r="1" spans="1:11" ht="20.25">
      <c r="B1" s="393" t="s">
        <v>3193</v>
      </c>
      <c r="C1" s="393"/>
      <c r="D1" s="393"/>
      <c r="E1" s="393"/>
      <c r="F1" s="393"/>
      <c r="G1" s="393"/>
      <c r="H1" s="393"/>
      <c r="I1" s="393"/>
      <c r="J1" s="393"/>
      <c r="K1" s="393"/>
    </row>
    <row r="3" spans="1:11" ht="15.75">
      <c r="D3" s="113" t="s">
        <v>2175</v>
      </c>
    </row>
    <row r="5" spans="1:11">
      <c r="A5" s="114" t="s">
        <v>2176</v>
      </c>
    </row>
    <row r="7" spans="1:11">
      <c r="A7" s="115" t="s">
        <v>2177</v>
      </c>
    </row>
    <row r="8" spans="1:11">
      <c r="A8" s="115" t="s">
        <v>2178</v>
      </c>
    </row>
    <row r="9" spans="1:11">
      <c r="A9" s="115" t="s">
        <v>2253</v>
      </c>
    </row>
    <row r="10" spans="1:11">
      <c r="A10" s="115" t="s">
        <v>2254</v>
      </c>
    </row>
    <row r="11" spans="1:11">
      <c r="A11" s="115" t="s">
        <v>2179</v>
      </c>
    </row>
    <row r="12" spans="1:11">
      <c r="A12" s="115" t="s">
        <v>2180</v>
      </c>
    </row>
    <row r="13" spans="1:11">
      <c r="A13" s="115" t="s">
        <v>2181</v>
      </c>
    </row>
    <row r="14" spans="1:11">
      <c r="A14" s="115" t="s">
        <v>2255</v>
      </c>
    </row>
    <row r="15" spans="1:11">
      <c r="A15" s="115" t="s">
        <v>3214</v>
      </c>
    </row>
    <row r="16" spans="1:11">
      <c r="A16" s="115" t="s">
        <v>3215</v>
      </c>
    </row>
    <row r="17" spans="1:1">
      <c r="A17" s="115" t="s">
        <v>2256</v>
      </c>
    </row>
    <row r="18" spans="1:1">
      <c r="A18" s="115" t="s">
        <v>2257</v>
      </c>
    </row>
    <row r="19" spans="1:1">
      <c r="A19" s="115" t="s">
        <v>3216</v>
      </c>
    </row>
    <row r="20" spans="1:1">
      <c r="A20" s="115" t="s">
        <v>2258</v>
      </c>
    </row>
    <row r="21" spans="1:1">
      <c r="A21" s="115" t="s">
        <v>2199</v>
      </c>
    </row>
    <row r="22" spans="1:1">
      <c r="A22" s="115" t="s">
        <v>2200</v>
      </c>
    </row>
    <row r="23" spans="1:1">
      <c r="A23" s="115" t="s">
        <v>2259</v>
      </c>
    </row>
    <row r="25" spans="1:1">
      <c r="A25" s="115" t="s">
        <v>2182</v>
      </c>
    </row>
    <row r="26" spans="1:1">
      <c r="A26" s="115" t="s">
        <v>2183</v>
      </c>
    </row>
    <row r="27" spans="1:1">
      <c r="A27" s="115" t="s">
        <v>2184</v>
      </c>
    </row>
    <row r="28" spans="1:1">
      <c r="A28" s="115" t="s">
        <v>2185</v>
      </c>
    </row>
    <row r="30" spans="1:1">
      <c r="A30" s="115" t="s">
        <v>2186</v>
      </c>
    </row>
    <row r="32" spans="1:1">
      <c r="A32" s="115" t="s">
        <v>2187</v>
      </c>
    </row>
    <row r="34" spans="1:1">
      <c r="A34" s="116" t="s">
        <v>2172</v>
      </c>
    </row>
    <row r="36" spans="1:1">
      <c r="A36" s="115" t="s">
        <v>2188</v>
      </c>
    </row>
    <row r="37" spans="1:1">
      <c r="A37" s="115" t="s">
        <v>2189</v>
      </c>
    </row>
    <row r="38" spans="1:1">
      <c r="A38" s="115"/>
    </row>
    <row r="39" spans="1:1">
      <c r="A39" s="115" t="s">
        <v>2190</v>
      </c>
    </row>
    <row r="40" spans="1:1">
      <c r="A40" s="115" t="s">
        <v>2191</v>
      </c>
    </row>
    <row r="41" spans="1:1">
      <c r="A41" s="115"/>
    </row>
    <row r="42" spans="1:1">
      <c r="A42" s="115" t="s">
        <v>2260</v>
      </c>
    </row>
    <row r="43" spans="1:1">
      <c r="A43" s="115" t="s">
        <v>2192</v>
      </c>
    </row>
    <row r="44" spans="1:1">
      <c r="A44" s="115"/>
    </row>
  </sheetData>
  <sheetProtection password="C00E" sheet="1" objects="1" scenarios="1" sort="0"/>
  <mergeCells count="1">
    <mergeCell ref="B1:K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O159"/>
  <sheetViews>
    <sheetView showGridLines="0" zoomScale="115" zoomScaleNormal="115" workbookViewId="0">
      <selection activeCell="E3" sqref="E3"/>
    </sheetView>
  </sheetViews>
  <sheetFormatPr defaultRowHeight="12.75"/>
  <cols>
    <col min="1" max="1" width="18.85546875" customWidth="1"/>
    <col min="2" max="2" width="47.42578125" customWidth="1"/>
    <col min="3" max="3" width="23.42578125" customWidth="1"/>
    <col min="4" max="6" width="10" customWidth="1"/>
    <col min="7" max="7" width="51.140625" customWidth="1"/>
    <col min="8" max="8" width="29" customWidth="1"/>
    <col min="9" max="9" width="50.28515625" customWidth="1"/>
    <col min="12" max="12" width="46.42578125" customWidth="1"/>
  </cols>
  <sheetData>
    <row r="1" spans="1:15" ht="67.5">
      <c r="A1" s="10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2" t="s">
        <v>18</v>
      </c>
    </row>
    <row r="2" spans="1:15">
      <c r="A2" s="13"/>
      <c r="B2" s="14"/>
      <c r="C2" s="14"/>
      <c r="D2" s="15"/>
      <c r="E2" s="15"/>
      <c r="F2" s="16"/>
      <c r="G2" s="14"/>
      <c r="L2" s="14" t="s">
        <v>19</v>
      </c>
      <c r="M2" s="15">
        <v>4925</v>
      </c>
      <c r="N2" s="15">
        <v>5277</v>
      </c>
      <c r="O2" s="16">
        <v>7036</v>
      </c>
    </row>
    <row r="3" spans="1:15">
      <c r="A3" s="17">
        <v>20</v>
      </c>
      <c r="B3" s="18" t="s">
        <v>20</v>
      </c>
      <c r="C3" s="19" t="s">
        <v>19</v>
      </c>
      <c r="D3" s="15">
        <f>M2</f>
        <v>4925</v>
      </c>
      <c r="E3" s="15">
        <f>N2</f>
        <v>5277</v>
      </c>
      <c r="F3" s="15">
        <f>O2</f>
        <v>7036</v>
      </c>
      <c r="G3" s="14" t="s">
        <v>19</v>
      </c>
      <c r="L3" s="20" t="s">
        <v>21</v>
      </c>
      <c r="M3" s="21">
        <v>2463</v>
      </c>
      <c r="N3" s="21">
        <v>2638</v>
      </c>
      <c r="O3" s="22">
        <v>3518</v>
      </c>
    </row>
    <row r="4" spans="1:15">
      <c r="A4" s="17">
        <v>40</v>
      </c>
      <c r="B4" s="18" t="s">
        <v>22</v>
      </c>
      <c r="C4" s="19" t="s">
        <v>23</v>
      </c>
      <c r="D4" s="23">
        <f>M$2+M$3</f>
        <v>7388</v>
      </c>
      <c r="E4" s="23">
        <f>N$2+N$3</f>
        <v>7915</v>
      </c>
      <c r="F4" s="23">
        <f>O$2+O$3</f>
        <v>10554</v>
      </c>
      <c r="G4" s="14" t="s">
        <v>24</v>
      </c>
      <c r="L4" s="20" t="s">
        <v>25</v>
      </c>
      <c r="M4" s="21">
        <v>10315</v>
      </c>
      <c r="N4" s="21">
        <v>11052</v>
      </c>
      <c r="O4" s="22">
        <v>14736</v>
      </c>
    </row>
    <row r="5" spans="1:15">
      <c r="A5" s="17">
        <v>60</v>
      </c>
      <c r="B5" s="18" t="s">
        <v>26</v>
      </c>
      <c r="C5" s="19" t="s">
        <v>27</v>
      </c>
      <c r="D5" s="23">
        <f>M$2+2*M$3</f>
        <v>9851</v>
      </c>
      <c r="E5" s="23">
        <f>N$2+2*N$3</f>
        <v>10553</v>
      </c>
      <c r="F5" s="23">
        <f>O$2+2*O$3</f>
        <v>14072</v>
      </c>
      <c r="G5" s="14" t="s">
        <v>28</v>
      </c>
      <c r="L5" s="20" t="s">
        <v>29</v>
      </c>
      <c r="M5" s="21">
        <v>22202</v>
      </c>
      <c r="N5" s="21">
        <v>23787</v>
      </c>
      <c r="O5" s="22">
        <v>31717</v>
      </c>
    </row>
    <row r="6" spans="1:15">
      <c r="A6" s="17">
        <v>80</v>
      </c>
      <c r="B6" s="18" t="s">
        <v>30</v>
      </c>
      <c r="C6" s="19"/>
      <c r="D6" s="23">
        <f>M$2+3*M$3</f>
        <v>12314</v>
      </c>
      <c r="E6" s="23">
        <f>N$2+3*N$3</f>
        <v>13191</v>
      </c>
      <c r="F6" s="23">
        <f>O$2+3*O$3</f>
        <v>17590</v>
      </c>
      <c r="G6" s="14" t="s">
        <v>31</v>
      </c>
      <c r="L6" s="24" t="s">
        <v>32</v>
      </c>
      <c r="M6" s="25">
        <v>75117</v>
      </c>
      <c r="N6" s="25">
        <v>80482</v>
      </c>
      <c r="O6" s="26">
        <v>107310</v>
      </c>
    </row>
    <row r="7" spans="1:15">
      <c r="A7" s="17">
        <v>100</v>
      </c>
      <c r="B7" s="18" t="s">
        <v>33</v>
      </c>
      <c r="C7" s="19"/>
      <c r="D7" s="23">
        <f>M$2+4*M$3</f>
        <v>14777</v>
      </c>
      <c r="E7" s="23">
        <f>N$2+4*N$3</f>
        <v>15829</v>
      </c>
      <c r="F7" s="23">
        <f>O$2+4*O$3</f>
        <v>21108</v>
      </c>
      <c r="G7" s="14" t="s">
        <v>34</v>
      </c>
    </row>
    <row r="8" spans="1:15">
      <c r="A8" s="17">
        <v>120</v>
      </c>
      <c r="B8" s="18" t="s">
        <v>35</v>
      </c>
      <c r="C8" s="19"/>
      <c r="D8" s="23">
        <f>M$2+M$4</f>
        <v>15240</v>
      </c>
      <c r="E8" s="23">
        <f>N$2+N$4</f>
        <v>16329</v>
      </c>
      <c r="F8" s="23">
        <f>O$2+O$4</f>
        <v>21772</v>
      </c>
      <c r="G8" s="14" t="s">
        <v>36</v>
      </c>
    </row>
    <row r="9" spans="1:15">
      <c r="A9" s="17">
        <v>140</v>
      </c>
      <c r="B9" s="18" t="s">
        <v>37</v>
      </c>
      <c r="C9" s="19"/>
      <c r="D9" s="23">
        <f>M$2+M$4+M$3</f>
        <v>17703</v>
      </c>
      <c r="E9" s="23">
        <f>N$2+N$4+N$3</f>
        <v>18967</v>
      </c>
      <c r="F9" s="23">
        <f>O$2+O$4+O$3</f>
        <v>25290</v>
      </c>
      <c r="G9" s="14" t="s">
        <v>38</v>
      </c>
    </row>
    <row r="10" spans="1:15">
      <c r="A10" s="17">
        <v>160</v>
      </c>
      <c r="B10" s="18" t="s">
        <v>39</v>
      </c>
      <c r="C10" s="19"/>
      <c r="D10" s="23">
        <f>M$2+M$4+2*M$3</f>
        <v>20166</v>
      </c>
      <c r="E10" s="23">
        <f>N$2+N$4+2*N$3</f>
        <v>21605</v>
      </c>
      <c r="F10" s="23">
        <f>O$2+O$4+2*O$3</f>
        <v>28808</v>
      </c>
      <c r="G10" s="14" t="s">
        <v>40</v>
      </c>
    </row>
    <row r="11" spans="1:15">
      <c r="A11" s="17">
        <v>180</v>
      </c>
      <c r="B11" s="18" t="s">
        <v>41</v>
      </c>
      <c r="C11" s="19"/>
      <c r="D11" s="23">
        <f>M$2+M$4+3*M$3</f>
        <v>22629</v>
      </c>
      <c r="E11" s="23">
        <f>N$2+N$4+3*N$3</f>
        <v>24243</v>
      </c>
      <c r="F11" s="23">
        <f>O$2+O$4+3*O$3</f>
        <v>32326</v>
      </c>
      <c r="G11" s="14" t="s">
        <v>42</v>
      </c>
    </row>
    <row r="12" spans="1:15">
      <c r="A12" s="17">
        <v>200</v>
      </c>
      <c r="B12" s="18" t="s">
        <v>43</v>
      </c>
      <c r="C12" s="19"/>
      <c r="D12" s="23">
        <f>M$2+M$4+4*M$3</f>
        <v>25092</v>
      </c>
      <c r="E12" s="23">
        <f>N$2+N$4+4*N$3</f>
        <v>26881</v>
      </c>
      <c r="F12" s="23">
        <f>O$2+O$4+4*O$3</f>
        <v>35844</v>
      </c>
      <c r="G12" s="14" t="s">
        <v>44</v>
      </c>
    </row>
    <row r="13" spans="1:15">
      <c r="A13" s="17">
        <v>220</v>
      </c>
      <c r="B13" s="18" t="s">
        <v>45</v>
      </c>
      <c r="C13" s="19"/>
      <c r="D13" s="23">
        <f>M$2+2*M$4</f>
        <v>25555</v>
      </c>
      <c r="E13" s="23">
        <f>N$2+2*N$4</f>
        <v>27381</v>
      </c>
      <c r="F13" s="23">
        <f>O$2+2*O$4</f>
        <v>36508</v>
      </c>
      <c r="G13" s="14" t="s">
        <v>46</v>
      </c>
    </row>
    <row r="14" spans="1:15">
      <c r="A14" s="17">
        <v>270</v>
      </c>
      <c r="B14" s="18" t="s">
        <v>47</v>
      </c>
      <c r="C14" s="19"/>
      <c r="D14" s="23">
        <f>M$2+M$5</f>
        <v>27127</v>
      </c>
      <c r="E14" s="23">
        <f>N$2+N$5</f>
        <v>29064</v>
      </c>
      <c r="F14" s="23">
        <f>O$2+O$5</f>
        <v>38753</v>
      </c>
      <c r="G14" s="14" t="s">
        <v>48</v>
      </c>
    </row>
    <row r="15" spans="1:15">
      <c r="A15" s="17">
        <v>290</v>
      </c>
      <c r="B15" s="18" t="s">
        <v>49</v>
      </c>
      <c r="C15" s="19"/>
      <c r="D15" s="23">
        <f>M$2+M$5+M$3</f>
        <v>29590</v>
      </c>
      <c r="E15" s="23">
        <f>N$2+N$5+N$3</f>
        <v>31702</v>
      </c>
      <c r="F15" s="23">
        <f>O$2+O$5+O$3</f>
        <v>42271</v>
      </c>
      <c r="G15" s="14" t="s">
        <v>50</v>
      </c>
    </row>
    <row r="16" spans="1:15">
      <c r="A16" s="17">
        <v>310</v>
      </c>
      <c r="B16" s="18" t="s">
        <v>51</v>
      </c>
      <c r="C16" s="19"/>
      <c r="D16" s="23">
        <f>M$2+M$5+2*M$3</f>
        <v>32053</v>
      </c>
      <c r="E16" s="23">
        <f>N$2+N$5+2*N$3</f>
        <v>34340</v>
      </c>
      <c r="F16" s="23">
        <f>O$2+O$5+2*O$3</f>
        <v>45789</v>
      </c>
      <c r="G16" s="14" t="s">
        <v>52</v>
      </c>
    </row>
    <row r="17" spans="1:7">
      <c r="A17" s="17">
        <v>330</v>
      </c>
      <c r="B17" s="18" t="s">
        <v>53</v>
      </c>
      <c r="C17" s="19"/>
      <c r="D17" s="23">
        <f>M$2+M$5+3*M$3</f>
        <v>34516</v>
      </c>
      <c r="E17" s="23">
        <f>N$2+N$5+3*N$3</f>
        <v>36978</v>
      </c>
      <c r="F17" s="23">
        <f>O$2+O$5+3*O$3</f>
        <v>49307</v>
      </c>
      <c r="G17" s="14" t="s">
        <v>54</v>
      </c>
    </row>
    <row r="18" spans="1:7">
      <c r="A18" s="17">
        <v>350</v>
      </c>
      <c r="B18" s="18" t="s">
        <v>55</v>
      </c>
      <c r="C18" s="19"/>
      <c r="D18" s="23">
        <f>M$2+M$5+4*M$3</f>
        <v>36979</v>
      </c>
      <c r="E18" s="23">
        <f>N$2+N$5+4*N$3</f>
        <v>39616</v>
      </c>
      <c r="F18" s="23">
        <f>O$2+O$5+4*O$3</f>
        <v>52825</v>
      </c>
      <c r="G18" s="14" t="s">
        <v>56</v>
      </c>
    </row>
    <row r="19" spans="1:7">
      <c r="A19" s="17">
        <v>370</v>
      </c>
      <c r="B19" s="18" t="s">
        <v>57</v>
      </c>
      <c r="C19" s="19"/>
      <c r="D19" s="23">
        <f>M$2+M$5+M$4</f>
        <v>37442</v>
      </c>
      <c r="E19" s="23">
        <f>N$2+N$5+N$4</f>
        <v>40116</v>
      </c>
      <c r="F19" s="23">
        <f>O$2+O$5+O$4</f>
        <v>53489</v>
      </c>
      <c r="G19" s="14" t="s">
        <v>58</v>
      </c>
    </row>
    <row r="20" spans="1:7">
      <c r="A20" s="17">
        <v>390</v>
      </c>
      <c r="B20" s="18" t="s">
        <v>59</v>
      </c>
      <c r="C20" s="19"/>
      <c r="D20" s="23">
        <f>M$2+M$5+M$4+M$3</f>
        <v>39905</v>
      </c>
      <c r="E20" s="23">
        <f>N$2+N$5+N$4+N$3</f>
        <v>42754</v>
      </c>
      <c r="F20" s="23">
        <f>O$2+O$5+O$4+O$3</f>
        <v>57007</v>
      </c>
      <c r="G20" s="14" t="s">
        <v>60</v>
      </c>
    </row>
    <row r="21" spans="1:7">
      <c r="A21" s="17">
        <v>410</v>
      </c>
      <c r="B21" s="18" t="s">
        <v>61</v>
      </c>
      <c r="C21" s="19"/>
      <c r="D21" s="23">
        <f>M$2+M$5+M$4+2*M$3</f>
        <v>42368</v>
      </c>
      <c r="E21" s="23">
        <f>N$2+N$5+N$4+2*N$3</f>
        <v>45392</v>
      </c>
      <c r="F21" s="23">
        <f>O$2+O$5+O$4+2*O$3</f>
        <v>60525</v>
      </c>
      <c r="G21" s="14" t="s">
        <v>62</v>
      </c>
    </row>
    <row r="22" spans="1:7">
      <c r="A22" s="17">
        <v>430</v>
      </c>
      <c r="B22" s="18" t="s">
        <v>63</v>
      </c>
      <c r="C22" s="19"/>
      <c r="D22" s="23">
        <f>M$2+M$5+M$4+3*M$3</f>
        <v>44831</v>
      </c>
      <c r="E22" s="23">
        <f>N$2+N$5+N$4+3*N$3</f>
        <v>48030</v>
      </c>
      <c r="F22" s="23">
        <f>O$2+O$5+O$4+3*O$3</f>
        <v>64043</v>
      </c>
      <c r="G22" s="14" t="s">
        <v>64</v>
      </c>
    </row>
    <row r="23" spans="1:7">
      <c r="A23" s="17">
        <v>450</v>
      </c>
      <c r="B23" s="18" t="s">
        <v>65</v>
      </c>
      <c r="C23" s="19"/>
      <c r="D23" s="23">
        <f>M$2+M$5+M$4+4*M$3</f>
        <v>47294</v>
      </c>
      <c r="E23" s="23">
        <f>N$2+N$5+N$4+4*N$3</f>
        <v>50668</v>
      </c>
      <c r="F23" s="23">
        <f>O$2+O$5+O$4+4*O$3</f>
        <v>67561</v>
      </c>
      <c r="G23" s="14" t="s">
        <v>66</v>
      </c>
    </row>
    <row r="24" spans="1:7">
      <c r="A24" s="17">
        <v>470</v>
      </c>
      <c r="B24" s="18" t="s">
        <v>67</v>
      </c>
      <c r="C24" s="19"/>
      <c r="D24" s="23">
        <f>M$2+M$5+2*M$4</f>
        <v>47757</v>
      </c>
      <c r="E24" s="23">
        <f>N$2+N$5+2*N$4</f>
        <v>51168</v>
      </c>
      <c r="F24" s="23">
        <f>O$2+O$5+2*O$4</f>
        <v>68225</v>
      </c>
      <c r="G24" s="14" t="s">
        <v>68</v>
      </c>
    </row>
    <row r="25" spans="1:7">
      <c r="A25" s="17">
        <v>520</v>
      </c>
      <c r="B25" s="18" t="s">
        <v>69</v>
      </c>
      <c r="C25" s="19"/>
      <c r="D25" s="23">
        <f>M$2+2*M$5</f>
        <v>49329</v>
      </c>
      <c r="E25" s="23">
        <f>N$2+2*N$5</f>
        <v>52851</v>
      </c>
      <c r="F25" s="23">
        <f>O$2+2*O$5</f>
        <v>70470</v>
      </c>
      <c r="G25" s="14" t="s">
        <v>70</v>
      </c>
    </row>
    <row r="26" spans="1:7">
      <c r="A26" s="17">
        <v>540</v>
      </c>
      <c r="B26" s="18" t="s">
        <v>71</v>
      </c>
      <c r="C26" s="19"/>
      <c r="D26" s="23">
        <f>M$2+2*M$5+M$3</f>
        <v>51792</v>
      </c>
      <c r="E26" s="23">
        <f>N$2+2*N$5+N$3</f>
        <v>55489</v>
      </c>
      <c r="F26" s="23">
        <f>O$2+2*O$5+O$3</f>
        <v>73988</v>
      </c>
      <c r="G26" s="14" t="s">
        <v>72</v>
      </c>
    </row>
    <row r="27" spans="1:7">
      <c r="A27" s="17">
        <v>560</v>
      </c>
      <c r="B27" s="18" t="s">
        <v>73</v>
      </c>
      <c r="C27" s="19"/>
      <c r="D27" s="23">
        <f>M$2+2*M$5+2*M$3</f>
        <v>54255</v>
      </c>
      <c r="E27" s="23">
        <f>N$2+2*N$5+2*N$3</f>
        <v>58127</v>
      </c>
      <c r="F27" s="23">
        <f>O$2+2*O$5+2*O$3</f>
        <v>77506</v>
      </c>
      <c r="G27" s="14" t="s">
        <v>74</v>
      </c>
    </row>
    <row r="28" spans="1:7">
      <c r="A28" s="17">
        <v>580</v>
      </c>
      <c r="B28" s="18" t="s">
        <v>75</v>
      </c>
      <c r="C28" s="19"/>
      <c r="D28" s="23">
        <f>M$2+2*M$5+3*M$3</f>
        <v>56718</v>
      </c>
      <c r="E28" s="23">
        <f>N$2+2*N$5+3*N$3</f>
        <v>60765</v>
      </c>
      <c r="F28" s="23">
        <f>O$2+2*O$5+3*O$3</f>
        <v>81024</v>
      </c>
      <c r="G28" s="14" t="s">
        <v>76</v>
      </c>
    </row>
    <row r="29" spans="1:7">
      <c r="A29" s="17">
        <v>600</v>
      </c>
      <c r="B29" s="18" t="s">
        <v>77</v>
      </c>
      <c r="C29" s="19"/>
      <c r="D29" s="23">
        <f>M$2+2*M$5+4*M$3</f>
        <v>59181</v>
      </c>
      <c r="E29" s="23">
        <f>N$2+2*N$5+4*N$3</f>
        <v>63403</v>
      </c>
      <c r="F29" s="23">
        <f>O$2+2*O$5+4*O$3</f>
        <v>84542</v>
      </c>
      <c r="G29" s="14" t="s">
        <v>78</v>
      </c>
    </row>
    <row r="30" spans="1:7">
      <c r="A30" s="17">
        <v>620</v>
      </c>
      <c r="B30" s="18" t="s">
        <v>79</v>
      </c>
      <c r="C30" s="19"/>
      <c r="D30" s="23">
        <f>M$2+2*M$5+M$4</f>
        <v>59644</v>
      </c>
      <c r="E30" s="23">
        <f>N$2+2*N$5+N$4</f>
        <v>63903</v>
      </c>
      <c r="F30" s="23">
        <f>O$2+2*O$5+O$4</f>
        <v>85206</v>
      </c>
      <c r="G30" s="14" t="s">
        <v>80</v>
      </c>
    </row>
    <row r="31" spans="1:7">
      <c r="A31" s="17">
        <v>640</v>
      </c>
      <c r="B31" s="18" t="s">
        <v>81</v>
      </c>
      <c r="C31" s="19"/>
      <c r="D31" s="23">
        <f>M$2+2*M$5+M$4+M$3</f>
        <v>62107</v>
      </c>
      <c r="E31" s="23">
        <f>N$2+2*N$5+N$4+N$3</f>
        <v>66541</v>
      </c>
      <c r="F31" s="23">
        <f>O$2+2*O$5+O$4+O$3</f>
        <v>88724</v>
      </c>
      <c r="G31" s="14" t="s">
        <v>82</v>
      </c>
    </row>
    <row r="32" spans="1:7">
      <c r="A32" s="17">
        <v>660</v>
      </c>
      <c r="B32" s="18" t="s">
        <v>83</v>
      </c>
      <c r="C32" s="19"/>
      <c r="D32" s="23">
        <f>M$2+2*M$5+M$4+2*M$3</f>
        <v>64570</v>
      </c>
      <c r="E32" s="23">
        <f>N$2+2*N$5+N$4+2*N$3</f>
        <v>69179</v>
      </c>
      <c r="F32" s="23">
        <f>O$2+2*O$5+O$4+2*O$3</f>
        <v>92242</v>
      </c>
      <c r="G32" s="14" t="s">
        <v>84</v>
      </c>
    </row>
    <row r="33" spans="1:7">
      <c r="A33" s="17">
        <v>680</v>
      </c>
      <c r="B33" s="18" t="s">
        <v>85</v>
      </c>
      <c r="C33" s="19"/>
      <c r="D33" s="23">
        <f>M$2+2*M$5+M$4+3*M$3</f>
        <v>67033</v>
      </c>
      <c r="E33" s="23">
        <f>N$2+2*N$5+N$4+3*N$3</f>
        <v>71817</v>
      </c>
      <c r="F33" s="23">
        <f>O$2+2*O$5+O$4+3*O$3</f>
        <v>95760</v>
      </c>
      <c r="G33" s="14" t="s">
        <v>86</v>
      </c>
    </row>
    <row r="34" spans="1:7">
      <c r="A34" s="17">
        <v>700</v>
      </c>
      <c r="B34" s="18" t="s">
        <v>87</v>
      </c>
      <c r="C34" s="19"/>
      <c r="D34" s="23">
        <f>M$2+2*M$5+M$4+4*M$3</f>
        <v>69496</v>
      </c>
      <c r="E34" s="23">
        <f>N$2+2*N$5+N$4+4*N$3</f>
        <v>74455</v>
      </c>
      <c r="F34" s="23">
        <f>O$2+2*O$5+O$4+4*O$3</f>
        <v>99278</v>
      </c>
      <c r="G34" s="14" t="s">
        <v>88</v>
      </c>
    </row>
    <row r="35" spans="1:7">
      <c r="A35" s="17">
        <v>720</v>
      </c>
      <c r="B35" s="18" t="s">
        <v>89</v>
      </c>
      <c r="C35" s="19"/>
      <c r="D35" s="23">
        <f>M$2+2*M$5+2*M$4</f>
        <v>69959</v>
      </c>
      <c r="E35" s="23">
        <f>N$2+2*N$5+2*N$4</f>
        <v>74955</v>
      </c>
      <c r="F35" s="23">
        <f>O$2+2*O$5+2*O$4</f>
        <v>99942</v>
      </c>
      <c r="G35" s="14" t="s">
        <v>90</v>
      </c>
    </row>
    <row r="36" spans="1:7">
      <c r="A36" s="17">
        <v>770</v>
      </c>
      <c r="B36" s="18" t="s">
        <v>91</v>
      </c>
      <c r="C36" s="19"/>
      <c r="D36" s="23">
        <f>M$2+3*M$5</f>
        <v>71531</v>
      </c>
      <c r="E36" s="23">
        <f>N$2+3*N$5</f>
        <v>76638</v>
      </c>
      <c r="F36" s="23">
        <f>O$2+3*O$5</f>
        <v>102187</v>
      </c>
      <c r="G36" s="14" t="s">
        <v>92</v>
      </c>
    </row>
    <row r="37" spans="1:7">
      <c r="A37" s="17">
        <v>790</v>
      </c>
      <c r="B37" s="18" t="s">
        <v>93</v>
      </c>
      <c r="C37" s="19"/>
      <c r="D37" s="23">
        <f>M$2+3*M$5+M$3</f>
        <v>73994</v>
      </c>
      <c r="E37" s="23">
        <f>N$2+3*N$5+N$3</f>
        <v>79276</v>
      </c>
      <c r="F37" s="23">
        <f>O$2+3*O$5+O$3</f>
        <v>105705</v>
      </c>
      <c r="G37" s="14" t="s">
        <v>94</v>
      </c>
    </row>
    <row r="38" spans="1:7">
      <c r="A38" s="17">
        <v>810</v>
      </c>
      <c r="B38" s="18" t="s">
        <v>95</v>
      </c>
      <c r="C38" s="19"/>
      <c r="D38" s="23">
        <f>M$2+3*M$5+2*M$3</f>
        <v>76457</v>
      </c>
      <c r="E38" s="23">
        <f>N$2+3*N$5+2*N$3</f>
        <v>81914</v>
      </c>
      <c r="F38" s="23">
        <f>O$2+3*O$5+2*O$3</f>
        <v>109223</v>
      </c>
      <c r="G38" s="14" t="s">
        <v>96</v>
      </c>
    </row>
    <row r="39" spans="1:7">
      <c r="A39" s="17">
        <v>830</v>
      </c>
      <c r="B39" s="18" t="s">
        <v>97</v>
      </c>
      <c r="C39" s="19"/>
      <c r="D39" s="23">
        <f>M$2+3*M$5+3*M$3</f>
        <v>78920</v>
      </c>
      <c r="E39" s="23">
        <f>N$2+3*N$5+3*N$3</f>
        <v>84552</v>
      </c>
      <c r="F39" s="23">
        <f>O$2+3*O$5+3*O$3</f>
        <v>112741</v>
      </c>
      <c r="G39" s="14" t="s">
        <v>98</v>
      </c>
    </row>
    <row r="40" spans="1:7">
      <c r="A40" s="17">
        <v>1000</v>
      </c>
      <c r="B40" s="18" t="s">
        <v>99</v>
      </c>
      <c r="C40" s="19"/>
      <c r="D40" s="23">
        <f>M$2+M$6</f>
        <v>80042</v>
      </c>
      <c r="E40" s="23">
        <f>N$2+N$6</f>
        <v>85759</v>
      </c>
      <c r="F40" s="23">
        <f>O$2+O$6</f>
        <v>114346</v>
      </c>
      <c r="G40" s="14" t="s">
        <v>100</v>
      </c>
    </row>
    <row r="42" spans="1:7">
      <c r="A42" s="27">
        <v>11000</v>
      </c>
      <c r="B42" s="27">
        <v>11000</v>
      </c>
      <c r="C42" s="27" t="s">
        <v>101</v>
      </c>
      <c r="D42" s="28">
        <v>208509</v>
      </c>
      <c r="E42" s="28">
        <v>223402</v>
      </c>
      <c r="F42" s="29">
        <v>297870</v>
      </c>
      <c r="G42" s="30" t="s">
        <v>102</v>
      </c>
    </row>
    <row r="43" spans="1:7">
      <c r="A43" s="27">
        <v>10250</v>
      </c>
      <c r="B43" s="27">
        <v>10250</v>
      </c>
      <c r="C43" s="31" t="s">
        <v>103</v>
      </c>
      <c r="D43" s="32">
        <v>60332</v>
      </c>
      <c r="E43" s="32">
        <v>64641</v>
      </c>
      <c r="F43" s="33">
        <v>86188</v>
      </c>
      <c r="G43" s="34" t="s">
        <v>104</v>
      </c>
    </row>
    <row r="44" spans="1:7">
      <c r="A44" s="27">
        <v>10100</v>
      </c>
      <c r="B44" s="27">
        <v>10100</v>
      </c>
      <c r="C44" s="31" t="s">
        <v>105</v>
      </c>
      <c r="D44" s="32">
        <v>28551</v>
      </c>
      <c r="E44" s="32">
        <v>30590</v>
      </c>
      <c r="F44" s="33">
        <v>40787</v>
      </c>
      <c r="G44" s="20" t="s">
        <v>106</v>
      </c>
    </row>
    <row r="45" spans="1:7">
      <c r="A45" s="35">
        <v>1000</v>
      </c>
      <c r="B45" s="35">
        <v>1000</v>
      </c>
      <c r="C45" s="36" t="s">
        <v>107</v>
      </c>
      <c r="D45" s="37">
        <f>F45*0.7</f>
        <v>352800</v>
      </c>
      <c r="E45" s="38">
        <f>F45*0.75</f>
        <v>378000</v>
      </c>
      <c r="F45" s="33">
        <v>504000</v>
      </c>
      <c r="G45" s="20" t="s">
        <v>108</v>
      </c>
    </row>
    <row r="46" spans="1:7">
      <c r="A46" s="35">
        <v>250</v>
      </c>
      <c r="B46" s="35">
        <v>250</v>
      </c>
      <c r="C46" s="35" t="s">
        <v>109</v>
      </c>
      <c r="D46" s="38">
        <f>F46*0.7</f>
        <v>201600</v>
      </c>
      <c r="E46" s="38">
        <f>F46*0.75</f>
        <v>216000</v>
      </c>
      <c r="F46" s="33">
        <v>288000</v>
      </c>
      <c r="G46" s="20" t="s">
        <v>110</v>
      </c>
    </row>
    <row r="47" spans="1:7">
      <c r="A47" s="39">
        <v>100</v>
      </c>
      <c r="B47" s="39">
        <v>100</v>
      </c>
      <c r="C47" s="40" t="s">
        <v>111</v>
      </c>
      <c r="D47" s="41">
        <f>F47*0.7</f>
        <v>118299.99999999999</v>
      </c>
      <c r="E47" s="41">
        <f>F47*0.75</f>
        <v>126750</v>
      </c>
      <c r="F47" s="42">
        <v>169000</v>
      </c>
      <c r="G47" s="24" t="s">
        <v>112</v>
      </c>
    </row>
    <row r="50" spans="1:7">
      <c r="C50" t="s">
        <v>113</v>
      </c>
    </row>
    <row r="51" spans="1:7">
      <c r="A51">
        <v>10</v>
      </c>
      <c r="B51" s="18" t="s">
        <v>114</v>
      </c>
      <c r="C51" s="18"/>
      <c r="D51" s="18">
        <f>M$69</f>
        <v>3568</v>
      </c>
      <c r="E51" s="18">
        <f>N$69</f>
        <v>3823</v>
      </c>
      <c r="F51" s="18">
        <f>O$69</f>
        <v>5097</v>
      </c>
      <c r="G51" s="14" t="s">
        <v>113</v>
      </c>
    </row>
    <row r="52" spans="1:7">
      <c r="A52">
        <v>15</v>
      </c>
      <c r="B52" s="18" t="s">
        <v>115</v>
      </c>
      <c r="C52" s="18"/>
      <c r="D52" s="18">
        <f>M$69+M$70</f>
        <v>4673</v>
      </c>
      <c r="E52" s="18">
        <f>N$69+N$70</f>
        <v>5007</v>
      </c>
      <c r="F52" s="18">
        <f>O$69+O$70</f>
        <v>6676</v>
      </c>
      <c r="G52" s="43" t="s">
        <v>116</v>
      </c>
    </row>
    <row r="53" spans="1:7">
      <c r="A53">
        <v>20</v>
      </c>
      <c r="B53" s="18" t="s">
        <v>117</v>
      </c>
      <c r="C53" s="18"/>
      <c r="D53" s="18">
        <f>M$69+2*M$70</f>
        <v>5778</v>
      </c>
      <c r="E53" s="18">
        <f>N$69+2*N$70</f>
        <v>6191</v>
      </c>
      <c r="F53" s="18">
        <f>O$69+2*O$70</f>
        <v>8255</v>
      </c>
      <c r="G53" s="14" t="s">
        <v>118</v>
      </c>
    </row>
    <row r="54" spans="1:7">
      <c r="A54">
        <v>30</v>
      </c>
      <c r="B54" s="18" t="s">
        <v>119</v>
      </c>
      <c r="C54" s="18"/>
      <c r="D54" s="18">
        <f>M$69+M$71</f>
        <v>6244</v>
      </c>
      <c r="E54" s="18">
        <f>N$69+N$71</f>
        <v>6690</v>
      </c>
      <c r="F54" s="18">
        <f>O$69+O$71</f>
        <v>8920</v>
      </c>
      <c r="G54" s="14" t="s">
        <v>120</v>
      </c>
    </row>
    <row r="55" spans="1:7">
      <c r="A55">
        <v>35</v>
      </c>
      <c r="B55" s="18" t="s">
        <v>121</v>
      </c>
      <c r="C55" s="18"/>
      <c r="D55" s="18">
        <f>M$69+M$70+M$71</f>
        <v>7349</v>
      </c>
      <c r="E55" s="18">
        <f>N$69+N$70+N$71</f>
        <v>7874</v>
      </c>
      <c r="F55" s="18">
        <f>O$69+O$70+O$71</f>
        <v>10499</v>
      </c>
      <c r="G55" s="14" t="s">
        <v>122</v>
      </c>
    </row>
    <row r="56" spans="1:7">
      <c r="A56">
        <v>40</v>
      </c>
      <c r="B56" s="18" t="s">
        <v>123</v>
      </c>
      <c r="C56" s="18"/>
      <c r="D56" s="18">
        <f>M$69+2*M$70+M$71</f>
        <v>8454</v>
      </c>
      <c r="E56" s="18">
        <f>N$69+2*N$70+N$71</f>
        <v>9058</v>
      </c>
      <c r="F56" s="18">
        <f>O$69+2*O$70+O$71</f>
        <v>12078</v>
      </c>
      <c r="G56" s="14" t="s">
        <v>124</v>
      </c>
    </row>
    <row r="57" spans="1:7">
      <c r="A57">
        <v>50</v>
      </c>
      <c r="B57" s="18" t="s">
        <v>125</v>
      </c>
      <c r="C57" s="18"/>
      <c r="D57" s="18">
        <f>M$69+2*M$71</f>
        <v>8920</v>
      </c>
      <c r="E57" s="18">
        <f>N$69+2*N$71</f>
        <v>9557</v>
      </c>
      <c r="F57" s="18">
        <f>O$69+2*O$71</f>
        <v>12743</v>
      </c>
      <c r="G57" s="14" t="s">
        <v>126</v>
      </c>
    </row>
    <row r="58" spans="1:7">
      <c r="A58">
        <v>55</v>
      </c>
      <c r="B58" s="18" t="s">
        <v>127</v>
      </c>
      <c r="C58" s="18"/>
      <c r="D58" s="18">
        <f>M$69+2*M$71+M$70</f>
        <v>10025</v>
      </c>
      <c r="E58" s="18">
        <f>N$69+2*N$71+N$70</f>
        <v>10741</v>
      </c>
      <c r="F58" s="18">
        <f>O$69+2*O$71+O$70</f>
        <v>14322</v>
      </c>
      <c r="G58" s="14" t="s">
        <v>128</v>
      </c>
    </row>
    <row r="59" spans="1:7">
      <c r="A59">
        <v>60</v>
      </c>
      <c r="B59" s="18" t="s">
        <v>129</v>
      </c>
      <c r="C59" s="18"/>
      <c r="D59" s="18">
        <f>M$69+2*M$71+2*M$70</f>
        <v>11130</v>
      </c>
      <c r="E59" s="18">
        <f>N$69+2*N$71+2*N$70</f>
        <v>11925</v>
      </c>
      <c r="F59" s="18">
        <f>O$69+2*O$71+2*O$70</f>
        <v>15901</v>
      </c>
      <c r="G59" s="14" t="s">
        <v>130</v>
      </c>
    </row>
    <row r="60" spans="1:7">
      <c r="A60">
        <v>70</v>
      </c>
      <c r="B60" s="18" t="s">
        <v>131</v>
      </c>
      <c r="C60" s="18"/>
      <c r="D60" s="18">
        <f>M$69+3*M$71</f>
        <v>11596</v>
      </c>
      <c r="E60" s="18">
        <f>N$69+3*N$71</f>
        <v>12424</v>
      </c>
      <c r="F60" s="18">
        <f>O$69+3*O$71</f>
        <v>16566</v>
      </c>
      <c r="G60" s="14" t="s">
        <v>132</v>
      </c>
    </row>
    <row r="61" spans="1:7">
      <c r="A61">
        <v>75</v>
      </c>
      <c r="B61" s="18" t="s">
        <v>133</v>
      </c>
      <c r="C61" s="18"/>
      <c r="D61" s="18">
        <f>M$69+3*M$71+M$70</f>
        <v>12701</v>
      </c>
      <c r="E61" s="18">
        <f>N$69+3*N$71+N$70</f>
        <v>13608</v>
      </c>
      <c r="F61" s="18">
        <f>O$69+3*O$71+O$70</f>
        <v>18145</v>
      </c>
      <c r="G61" s="14" t="s">
        <v>134</v>
      </c>
    </row>
    <row r="62" spans="1:7">
      <c r="A62">
        <v>80</v>
      </c>
      <c r="B62" s="18" t="s">
        <v>135</v>
      </c>
      <c r="C62" s="18"/>
      <c r="D62" s="18">
        <f>M$69+3*M$71+2*M$70</f>
        <v>13806</v>
      </c>
      <c r="E62" s="18">
        <f>N$69+3*N$71+2*N$70</f>
        <v>14792</v>
      </c>
      <c r="F62" s="18">
        <f>O$69+3*O$71+2*O$70</f>
        <v>19724</v>
      </c>
      <c r="G62" s="14" t="s">
        <v>136</v>
      </c>
    </row>
    <row r="63" spans="1:7">
      <c r="A63">
        <v>90</v>
      </c>
      <c r="B63" s="18" t="s">
        <v>137</v>
      </c>
      <c r="C63" s="18"/>
      <c r="D63" s="18">
        <f>M$69+4*M$71</f>
        <v>14272</v>
      </c>
      <c r="E63" s="18">
        <f>N$69+4*N$71</f>
        <v>15291</v>
      </c>
      <c r="F63" s="18">
        <f>O$69+4*O$71</f>
        <v>20389</v>
      </c>
      <c r="G63" s="14" t="s">
        <v>138</v>
      </c>
    </row>
    <row r="64" spans="1:7">
      <c r="A64">
        <v>110</v>
      </c>
      <c r="B64" s="18" t="s">
        <v>139</v>
      </c>
      <c r="C64" s="18"/>
      <c r="D64" s="18">
        <f>M$69+M$72</f>
        <v>14310</v>
      </c>
      <c r="E64" s="18">
        <f>N$69+N$72</f>
        <v>15332</v>
      </c>
      <c r="F64" s="18">
        <f>O$69+O$72</f>
        <v>20443</v>
      </c>
      <c r="G64" s="14" t="s">
        <v>140</v>
      </c>
    </row>
    <row r="65" spans="1:15">
      <c r="A65">
        <v>115</v>
      </c>
      <c r="B65" s="18" t="s">
        <v>141</v>
      </c>
      <c r="C65" s="18"/>
      <c r="D65" s="18">
        <f>M$69+M$70+M$72</f>
        <v>15415</v>
      </c>
      <c r="E65" s="18">
        <f>N$69+N$70+N$72</f>
        <v>16516</v>
      </c>
      <c r="F65" s="18">
        <f>O$69+O$70+O$72</f>
        <v>22022</v>
      </c>
      <c r="G65" s="43" t="s">
        <v>142</v>
      </c>
    </row>
    <row r="66" spans="1:15">
      <c r="A66">
        <v>120</v>
      </c>
      <c r="B66" s="18" t="s">
        <v>143</v>
      </c>
      <c r="C66" s="18"/>
      <c r="D66" s="18">
        <f>M$69+2*M$70+M$72</f>
        <v>16520</v>
      </c>
      <c r="E66" s="18">
        <f>N$69+2*N$70+N$72</f>
        <v>17700</v>
      </c>
      <c r="F66" s="18">
        <f>O$69+2*O$70+O$72</f>
        <v>23601</v>
      </c>
      <c r="G66" s="14" t="s">
        <v>144</v>
      </c>
    </row>
    <row r="67" spans="1:15">
      <c r="A67">
        <v>130</v>
      </c>
      <c r="B67" s="18" t="s">
        <v>145</v>
      </c>
      <c r="C67" s="18"/>
      <c r="D67" s="18">
        <f>M$69+M$71+M$72</f>
        <v>16986</v>
      </c>
      <c r="E67" s="18">
        <f>N$69+N$71+N$72</f>
        <v>18199</v>
      </c>
      <c r="F67" s="18">
        <f>O$69+O$71+O$72</f>
        <v>24266</v>
      </c>
      <c r="G67" s="14" t="s">
        <v>146</v>
      </c>
    </row>
    <row r="68" spans="1:15">
      <c r="A68">
        <v>135</v>
      </c>
      <c r="B68" s="18" t="s">
        <v>147</v>
      </c>
      <c r="C68" s="18"/>
      <c r="D68" s="18">
        <f>M$69+M$70+M$71+M$72</f>
        <v>18091</v>
      </c>
      <c r="E68" s="18">
        <f>N$69+N$70+N$71+N$72</f>
        <v>19383</v>
      </c>
      <c r="F68" s="18">
        <f>O$69+O$70+O$71+O$72</f>
        <v>25845</v>
      </c>
      <c r="G68" s="14" t="s">
        <v>148</v>
      </c>
    </row>
    <row r="69" spans="1:15">
      <c r="A69">
        <v>140</v>
      </c>
      <c r="B69" s="18" t="s">
        <v>149</v>
      </c>
      <c r="C69" s="18"/>
      <c r="D69" s="18">
        <f>M$69+2*M$70+M$71+M$72</f>
        <v>19196</v>
      </c>
      <c r="E69" s="18">
        <f>N$69+2*N$70+N$71+N$72</f>
        <v>20567</v>
      </c>
      <c r="F69" s="18">
        <f>O$69+2*O$70+O$71+O$72</f>
        <v>27424</v>
      </c>
      <c r="G69" s="14" t="s">
        <v>150</v>
      </c>
      <c r="L69" s="14" t="s">
        <v>113</v>
      </c>
      <c r="M69" s="44">
        <v>3568</v>
      </c>
      <c r="N69" s="44">
        <v>3823</v>
      </c>
      <c r="O69" s="45">
        <v>5097</v>
      </c>
    </row>
    <row r="70" spans="1:15">
      <c r="A70">
        <v>150</v>
      </c>
      <c r="B70" s="18" t="s">
        <v>151</v>
      </c>
      <c r="C70" s="18"/>
      <c r="D70" s="18">
        <f>M$69+2*M$71+M$72</f>
        <v>19662</v>
      </c>
      <c r="E70" s="18">
        <f>N$69+2*N$71+N$72</f>
        <v>21066</v>
      </c>
      <c r="F70" s="18">
        <f>O$69+2*O$71+O$72</f>
        <v>28089</v>
      </c>
      <c r="G70" s="14" t="s">
        <v>152</v>
      </c>
      <c r="L70" s="20" t="s">
        <v>153</v>
      </c>
      <c r="M70" s="21">
        <v>1105</v>
      </c>
      <c r="N70" s="21">
        <v>1184</v>
      </c>
      <c r="O70" s="22">
        <v>1579</v>
      </c>
    </row>
    <row r="71" spans="1:15">
      <c r="A71">
        <v>155</v>
      </c>
      <c r="B71" s="18" t="s">
        <v>154</v>
      </c>
      <c r="C71" s="18"/>
      <c r="D71" s="18">
        <f>M$69+2*M$71+M$70+M$72</f>
        <v>20767</v>
      </c>
      <c r="E71" s="18">
        <f>N$69+2*N$71+N$70+N$72</f>
        <v>22250</v>
      </c>
      <c r="F71" s="18">
        <f>O$69+2*O$71+O$70+O$72</f>
        <v>29668</v>
      </c>
      <c r="G71" s="14" t="s">
        <v>155</v>
      </c>
      <c r="L71" s="20" t="s">
        <v>156</v>
      </c>
      <c r="M71" s="21">
        <v>2676</v>
      </c>
      <c r="N71" s="21">
        <v>2867</v>
      </c>
      <c r="O71" s="22">
        <v>3823</v>
      </c>
    </row>
    <row r="72" spans="1:15">
      <c r="A72">
        <v>160</v>
      </c>
      <c r="B72" s="18" t="s">
        <v>157</v>
      </c>
      <c r="C72" s="18"/>
      <c r="D72" s="18">
        <f>M$69+2*M$71+2*M$70+M$72</f>
        <v>21872</v>
      </c>
      <c r="E72" s="18">
        <f>N$69+2*N$71+2*N$70+N$72</f>
        <v>23434</v>
      </c>
      <c r="F72" s="18">
        <f>O$69+2*O$71+2*O$70+O$72</f>
        <v>31247</v>
      </c>
      <c r="G72" s="14" t="s">
        <v>158</v>
      </c>
      <c r="L72" s="20" t="s">
        <v>159</v>
      </c>
      <c r="M72" s="21">
        <v>10742</v>
      </c>
      <c r="N72" s="21">
        <v>11509</v>
      </c>
      <c r="O72" s="22">
        <v>15346</v>
      </c>
    </row>
    <row r="73" spans="1:15">
      <c r="A73">
        <v>170</v>
      </c>
      <c r="B73" s="18" t="s">
        <v>160</v>
      </c>
      <c r="C73" s="18"/>
      <c r="D73" s="18">
        <f>M$69+3*M$71+M$72</f>
        <v>22338</v>
      </c>
      <c r="E73" s="18">
        <f>N$69+3*N$71+N$72</f>
        <v>23933</v>
      </c>
      <c r="F73" s="18">
        <f>O$69+3*O$71+O$72</f>
        <v>31912</v>
      </c>
      <c r="G73" s="14" t="s">
        <v>161</v>
      </c>
      <c r="L73" s="24" t="s">
        <v>162</v>
      </c>
      <c r="M73" s="25">
        <v>22318</v>
      </c>
      <c r="N73" s="25">
        <v>23912</v>
      </c>
      <c r="O73" s="26">
        <v>31883</v>
      </c>
    </row>
    <row r="74" spans="1:15">
      <c r="A74">
        <v>175</v>
      </c>
      <c r="B74" s="18" t="s">
        <v>163</v>
      </c>
      <c r="C74" s="18"/>
      <c r="D74" s="18">
        <f>M$69+3*M$71+M$70+M$72</f>
        <v>23443</v>
      </c>
      <c r="E74" s="18">
        <f>N$69+3*N$71+N$70+N$72</f>
        <v>25117</v>
      </c>
      <c r="F74" s="18">
        <f>O$69+3*O$71+O$70+O$72</f>
        <v>33491</v>
      </c>
      <c r="G74" s="14" t="s">
        <v>164</v>
      </c>
    </row>
    <row r="75" spans="1:15">
      <c r="A75">
        <v>180</v>
      </c>
      <c r="B75" s="18" t="s">
        <v>165</v>
      </c>
      <c r="C75" s="18"/>
      <c r="D75" s="18">
        <f>M$69+3*M$71+2*M$70+M$72</f>
        <v>24548</v>
      </c>
      <c r="E75" s="18">
        <f>N$69+3*N$71+2*N$70+N$72</f>
        <v>26301</v>
      </c>
      <c r="F75" s="18">
        <f>O$69+3*O$71+2*O$70+O$72</f>
        <v>35070</v>
      </c>
      <c r="G75" s="14" t="s">
        <v>166</v>
      </c>
    </row>
    <row r="76" spans="1:15">
      <c r="A76">
        <v>190</v>
      </c>
      <c r="B76" s="18" t="s">
        <v>167</v>
      </c>
      <c r="C76" s="18"/>
      <c r="D76" s="18">
        <f>M$69+4*M$71+M$72</f>
        <v>25014</v>
      </c>
      <c r="E76" s="18">
        <f>N$69+4*N$71+N$72</f>
        <v>26800</v>
      </c>
      <c r="F76" s="18">
        <f>O$69+4*O$71+O$72</f>
        <v>35735</v>
      </c>
      <c r="G76" s="14" t="s">
        <v>168</v>
      </c>
    </row>
    <row r="77" spans="1:15">
      <c r="A77">
        <v>210</v>
      </c>
      <c r="B77" s="18" t="s">
        <v>169</v>
      </c>
      <c r="C77" s="18"/>
      <c r="D77" s="18">
        <f>M$69+2*M$72</f>
        <v>25052</v>
      </c>
      <c r="E77" s="18">
        <f>N$69+2*N$72</f>
        <v>26841</v>
      </c>
      <c r="F77" s="18">
        <f>O$69+2*O$72</f>
        <v>35789</v>
      </c>
      <c r="G77" s="14" t="s">
        <v>170</v>
      </c>
    </row>
    <row r="78" spans="1:15">
      <c r="A78">
        <v>260</v>
      </c>
      <c r="B78" s="18" t="s">
        <v>171</v>
      </c>
      <c r="C78" s="18"/>
      <c r="D78" s="18">
        <f>M$69+M$73</f>
        <v>25886</v>
      </c>
      <c r="E78" s="18">
        <f>N$69+N$73</f>
        <v>27735</v>
      </c>
      <c r="F78" s="18">
        <f>O$69+O$73</f>
        <v>36980</v>
      </c>
      <c r="G78" s="14" t="s">
        <v>172</v>
      </c>
    </row>
    <row r="79" spans="1:15">
      <c r="A79">
        <v>265</v>
      </c>
      <c r="B79" s="18" t="s">
        <v>173</v>
      </c>
      <c r="C79" s="18"/>
      <c r="D79" s="18">
        <f>M$69+M$70+M$73</f>
        <v>26991</v>
      </c>
      <c r="E79" s="18">
        <f>N$69+N$70+N$73</f>
        <v>28919</v>
      </c>
      <c r="F79" s="18">
        <f>O$69+O$70+O$73</f>
        <v>38559</v>
      </c>
      <c r="G79" s="43" t="s">
        <v>174</v>
      </c>
    </row>
    <row r="80" spans="1:15">
      <c r="A80">
        <v>270</v>
      </c>
      <c r="B80" s="18" t="s">
        <v>175</v>
      </c>
      <c r="C80" s="18"/>
      <c r="D80" s="18">
        <f>M$69+2*M$70+M$73</f>
        <v>28096</v>
      </c>
      <c r="E80" s="18">
        <f>N$69+2*N$70+N$73</f>
        <v>30103</v>
      </c>
      <c r="F80" s="18">
        <f>O$69+2*O$70+O$73</f>
        <v>40138</v>
      </c>
      <c r="G80" s="14" t="s">
        <v>176</v>
      </c>
    </row>
    <row r="81" spans="1:7">
      <c r="A81">
        <v>280</v>
      </c>
      <c r="B81" s="18" t="s">
        <v>175</v>
      </c>
      <c r="C81" s="18"/>
      <c r="D81" s="18">
        <f>M$69+M$71+M$73</f>
        <v>28562</v>
      </c>
      <c r="E81" s="18">
        <f>N$69+N$71+N$73</f>
        <v>30602</v>
      </c>
      <c r="F81" s="18">
        <f>O$69+O$71+O$73</f>
        <v>40803</v>
      </c>
      <c r="G81" s="14" t="s">
        <v>177</v>
      </c>
    </row>
    <row r="82" spans="1:7">
      <c r="A82">
        <v>285</v>
      </c>
      <c r="B82" s="18" t="s">
        <v>178</v>
      </c>
      <c r="C82" s="18"/>
      <c r="D82" s="18">
        <f>M$69+M$70+M$71+M$73</f>
        <v>29667</v>
      </c>
      <c r="E82" s="18">
        <f>N$69+N$70+N$71+N$73</f>
        <v>31786</v>
      </c>
      <c r="F82" s="18">
        <f>O$69+O$70+O$71+O$73</f>
        <v>42382</v>
      </c>
      <c r="G82" s="14" t="s">
        <v>179</v>
      </c>
    </row>
    <row r="83" spans="1:7">
      <c r="A83">
        <v>290</v>
      </c>
      <c r="B83" s="18" t="s">
        <v>180</v>
      </c>
      <c r="C83" s="18"/>
      <c r="D83" s="18">
        <f>M$69+2*M$70+M$71+M$73</f>
        <v>30772</v>
      </c>
      <c r="E83" s="18">
        <f>N$69+2*N$70+N$71+N$73</f>
        <v>32970</v>
      </c>
      <c r="F83" s="18">
        <f>O$69+2*O$70+O$71+O$73</f>
        <v>43961</v>
      </c>
      <c r="G83" s="14" t="s">
        <v>181</v>
      </c>
    </row>
    <row r="84" spans="1:7">
      <c r="A84">
        <v>300</v>
      </c>
      <c r="B84" s="18" t="s">
        <v>182</v>
      </c>
      <c r="C84" s="18"/>
      <c r="D84" s="18">
        <f>M$69+2*M$71+M$73</f>
        <v>31238</v>
      </c>
      <c r="E84" s="18">
        <f>N$69+2*N$71+N$73</f>
        <v>33469</v>
      </c>
      <c r="F84" s="18">
        <f>O$69+2*O$71+O$73</f>
        <v>44626</v>
      </c>
      <c r="G84" s="14" t="s">
        <v>183</v>
      </c>
    </row>
    <row r="85" spans="1:7">
      <c r="A85">
        <v>305</v>
      </c>
      <c r="B85" s="18" t="s">
        <v>184</v>
      </c>
      <c r="C85" s="18"/>
      <c r="D85" s="18">
        <f>M$69+2*M$71+M$70+M$73</f>
        <v>32343</v>
      </c>
      <c r="E85" s="18">
        <f>N$69+2*N$71+N$70+N$73</f>
        <v>34653</v>
      </c>
      <c r="F85" s="18">
        <f>O$69+2*O$71+O$70+O$73</f>
        <v>46205</v>
      </c>
      <c r="G85" s="14" t="s">
        <v>185</v>
      </c>
    </row>
    <row r="86" spans="1:7">
      <c r="A86">
        <v>310</v>
      </c>
      <c r="B86" s="18" t="s">
        <v>186</v>
      </c>
      <c r="C86" s="18"/>
      <c r="D86" s="18">
        <f>M$69+2*M$71+2*M$70+M$73</f>
        <v>33448</v>
      </c>
      <c r="E86" s="18">
        <f>N$69+2*N$71+2*N$70+N$73</f>
        <v>35837</v>
      </c>
      <c r="F86" s="18">
        <f>O$69+2*O$71+2*O$70+O$73</f>
        <v>47784</v>
      </c>
      <c r="G86" s="14" t="s">
        <v>187</v>
      </c>
    </row>
    <row r="87" spans="1:7">
      <c r="A87">
        <v>320</v>
      </c>
      <c r="B87" s="18" t="s">
        <v>188</v>
      </c>
      <c r="C87" s="18"/>
      <c r="D87" s="18">
        <f>M$69+3*M$71+M$73</f>
        <v>33914</v>
      </c>
      <c r="E87" s="18">
        <f>N$69+3*N$71+N$73</f>
        <v>36336</v>
      </c>
      <c r="F87" s="18">
        <f>O$69+3*O$71+O$73</f>
        <v>48449</v>
      </c>
      <c r="G87" s="14" t="s">
        <v>189</v>
      </c>
    </row>
    <row r="88" spans="1:7">
      <c r="A88">
        <v>325</v>
      </c>
      <c r="B88" s="18" t="s">
        <v>190</v>
      </c>
      <c r="C88" s="18"/>
      <c r="D88" s="18">
        <f>M$69+3*M$71+M$70+M$73</f>
        <v>35019</v>
      </c>
      <c r="E88" s="18">
        <f>N$69+3*N$71+N$70+N$73</f>
        <v>37520</v>
      </c>
      <c r="F88" s="18">
        <f>O$69+3*O$71+O$70+O$73</f>
        <v>50028</v>
      </c>
      <c r="G88" s="14" t="s">
        <v>191</v>
      </c>
    </row>
    <row r="89" spans="1:7">
      <c r="A89">
        <v>330</v>
      </c>
      <c r="B89" s="18" t="s">
        <v>192</v>
      </c>
      <c r="C89" s="18"/>
      <c r="D89" s="18">
        <f>M$69+3*M$71+2*M$70+M$73</f>
        <v>36124</v>
      </c>
      <c r="E89" s="18">
        <f>N$69+3*N$71+2*N$70+N$73</f>
        <v>38704</v>
      </c>
      <c r="F89" s="18">
        <f>O$69+3*O$71+2*O$70+O$73</f>
        <v>51607</v>
      </c>
      <c r="G89" s="14" t="s">
        <v>193</v>
      </c>
    </row>
    <row r="90" spans="1:7">
      <c r="A90">
        <v>340</v>
      </c>
      <c r="B90" s="18" t="s">
        <v>194</v>
      </c>
      <c r="C90" s="18"/>
      <c r="D90" s="18">
        <f>M$69+4*M$71+M$73</f>
        <v>36590</v>
      </c>
      <c r="E90" s="18">
        <f>N$69+4*N$71+N$73</f>
        <v>39203</v>
      </c>
      <c r="F90" s="18">
        <f>O$69+4*O$71+O$73</f>
        <v>52272</v>
      </c>
      <c r="G90" s="14" t="s">
        <v>195</v>
      </c>
    </row>
    <row r="91" spans="1:7">
      <c r="A91">
        <v>360</v>
      </c>
      <c r="B91" s="18" t="s">
        <v>196</v>
      </c>
      <c r="C91" s="18"/>
      <c r="D91" s="18">
        <f>M$69+M$72+M$73</f>
        <v>36628</v>
      </c>
      <c r="E91" s="18">
        <f>N$69+N$72+N$73</f>
        <v>39244</v>
      </c>
      <c r="F91" s="18">
        <f>O$69+O$72+O$73</f>
        <v>52326</v>
      </c>
      <c r="G91" s="14" t="s">
        <v>197</v>
      </c>
    </row>
    <row r="92" spans="1:7">
      <c r="A92">
        <v>365</v>
      </c>
      <c r="B92" s="18" t="s">
        <v>198</v>
      </c>
      <c r="C92" s="18"/>
      <c r="D92" s="18">
        <f>M$69+M$70+M$72+M$73</f>
        <v>37733</v>
      </c>
      <c r="E92" s="18">
        <f>N$69+N$70+N$72+N$73</f>
        <v>40428</v>
      </c>
      <c r="F92" s="18">
        <f>O$69+O$70+O$72+O$73</f>
        <v>53905</v>
      </c>
      <c r="G92" s="43" t="s">
        <v>199</v>
      </c>
    </row>
    <row r="93" spans="1:7">
      <c r="A93">
        <v>370</v>
      </c>
      <c r="B93" s="18" t="s">
        <v>200</v>
      </c>
      <c r="C93" s="18"/>
      <c r="D93" s="18">
        <f>M$69+2*M$70+M$72+M$73</f>
        <v>38838</v>
      </c>
      <c r="E93" s="18">
        <f>N$69+2*N$70+N$72+N$73</f>
        <v>41612</v>
      </c>
      <c r="F93" s="18">
        <f>O$69+2*O$70+O$72+O$73</f>
        <v>55484</v>
      </c>
      <c r="G93" s="14" t="s">
        <v>201</v>
      </c>
    </row>
    <row r="94" spans="1:7">
      <c r="A94">
        <v>380</v>
      </c>
      <c r="B94" s="18" t="s">
        <v>202</v>
      </c>
      <c r="C94" s="18"/>
      <c r="D94" s="18">
        <f>M$69+M$71+M$72+M$73</f>
        <v>39304</v>
      </c>
      <c r="E94" s="18">
        <f>N$69+N$71+N$72+N$73</f>
        <v>42111</v>
      </c>
      <c r="F94" s="18">
        <f>O$69+O$71+O$72+O$73</f>
        <v>56149</v>
      </c>
      <c r="G94" s="14" t="s">
        <v>203</v>
      </c>
    </row>
    <row r="95" spans="1:7">
      <c r="A95">
        <v>385</v>
      </c>
      <c r="B95" s="18" t="s">
        <v>204</v>
      </c>
      <c r="C95" s="18"/>
      <c r="D95" s="18">
        <f>M$69+M$70+M$71+M$72+M$73</f>
        <v>40409</v>
      </c>
      <c r="E95" s="18">
        <f>N$69+N$70+N$71+N$72+N$73</f>
        <v>43295</v>
      </c>
      <c r="F95" s="18">
        <f>O$69+O$70+O$71+O$72+O$73</f>
        <v>57728</v>
      </c>
      <c r="G95" s="14" t="s">
        <v>205</v>
      </c>
    </row>
    <row r="96" spans="1:7">
      <c r="A96">
        <v>390</v>
      </c>
      <c r="B96" s="18" t="s">
        <v>206</v>
      </c>
      <c r="C96" s="18"/>
      <c r="D96" s="18">
        <f>M$69+2*M$70+M$71+M$72+M$73</f>
        <v>41514</v>
      </c>
      <c r="E96" s="18">
        <f>N$69+2*N$70+N$71+N$72+N$73</f>
        <v>44479</v>
      </c>
      <c r="F96" s="18">
        <f>O$69+2*O$70+O$71+O$72+O$73</f>
        <v>59307</v>
      </c>
      <c r="G96" s="14" t="s">
        <v>207</v>
      </c>
    </row>
    <row r="97" spans="1:7">
      <c r="A97">
        <v>400</v>
      </c>
      <c r="B97" s="18" t="s">
        <v>208</v>
      </c>
      <c r="C97" s="18"/>
      <c r="D97" s="18">
        <f>M$69+2*M$71+M$72+M$73</f>
        <v>41980</v>
      </c>
      <c r="E97" s="18">
        <f>N$69+2*N$71+N$72+N$73</f>
        <v>44978</v>
      </c>
      <c r="F97" s="18">
        <f>O$69+2*O$71+O$72+O$73</f>
        <v>59972</v>
      </c>
      <c r="G97" s="14" t="s">
        <v>209</v>
      </c>
    </row>
    <row r="98" spans="1:7">
      <c r="A98">
        <v>405</v>
      </c>
      <c r="B98" s="18" t="s">
        <v>210</v>
      </c>
      <c r="C98" s="18"/>
      <c r="D98" s="18">
        <f>M$69+2*M$71+M$70+M$72+M$73</f>
        <v>43085</v>
      </c>
      <c r="E98" s="18">
        <f>N$69+2*N$71+N$70+N$72+N$73</f>
        <v>46162</v>
      </c>
      <c r="F98" s="18">
        <f>O$69+2*O$71+O$70+O$72+O$73</f>
        <v>61551</v>
      </c>
      <c r="G98" s="14" t="s">
        <v>211</v>
      </c>
    </row>
    <row r="99" spans="1:7">
      <c r="A99">
        <v>410</v>
      </c>
      <c r="B99" s="18" t="s">
        <v>212</v>
      </c>
      <c r="C99" s="18"/>
      <c r="D99" s="18">
        <f>M$69+2*M$71+2*M$70+M$72+M$73</f>
        <v>44190</v>
      </c>
      <c r="E99" s="18">
        <f>N$69+2*N$71+2*N$70+N$72+N$73</f>
        <v>47346</v>
      </c>
      <c r="F99" s="18">
        <f>O$69+2*O$71+2*O$70+O$72+O$73</f>
        <v>63130</v>
      </c>
      <c r="G99" s="14" t="s">
        <v>213</v>
      </c>
    </row>
    <row r="100" spans="1:7">
      <c r="A100">
        <v>420</v>
      </c>
      <c r="B100" s="18" t="s">
        <v>214</v>
      </c>
      <c r="C100" s="18"/>
      <c r="D100" s="18">
        <f>M$69+3*M$71+M$72+M$73</f>
        <v>44656</v>
      </c>
      <c r="E100" s="18">
        <f>N$69+3*N$71+N$72+N$73</f>
        <v>47845</v>
      </c>
      <c r="F100" s="18">
        <f>O$69+3*O$71+O$72+O$73</f>
        <v>63795</v>
      </c>
      <c r="G100" s="14" t="s">
        <v>215</v>
      </c>
    </row>
    <row r="101" spans="1:7">
      <c r="A101">
        <v>425</v>
      </c>
      <c r="B101" s="18" t="s">
        <v>216</v>
      </c>
      <c r="C101" s="18"/>
      <c r="D101" s="18">
        <f>M$69+3*M$71+M$70+M$72+M$73</f>
        <v>45761</v>
      </c>
      <c r="E101" s="18">
        <f>N$69+3*N$71+N$70+N$72+N$73</f>
        <v>49029</v>
      </c>
      <c r="F101" s="18">
        <f>O$69+3*O$71+O$70+O$72+O$73</f>
        <v>65374</v>
      </c>
      <c r="G101" s="14" t="s">
        <v>217</v>
      </c>
    </row>
    <row r="102" spans="1:7">
      <c r="A102">
        <v>430</v>
      </c>
      <c r="B102" s="18" t="s">
        <v>218</v>
      </c>
      <c r="C102" s="18"/>
      <c r="D102" s="18">
        <f>M$69+3*M$71+2*M$70+M$72+M$73</f>
        <v>46866</v>
      </c>
      <c r="E102" s="18">
        <f>N$69+3*N$71+2*N$70+N$72+N$73</f>
        <v>50213</v>
      </c>
      <c r="F102" s="18">
        <f>O$69+3*O$71+2*O$70+O$72+O$73</f>
        <v>66953</v>
      </c>
      <c r="G102" s="14" t="s">
        <v>219</v>
      </c>
    </row>
    <row r="103" spans="1:7">
      <c r="A103">
        <v>440</v>
      </c>
      <c r="B103" s="18" t="s">
        <v>220</v>
      </c>
      <c r="C103" s="18"/>
      <c r="D103" s="18">
        <f>M$69+4*M$71+M$72+M$73</f>
        <v>47332</v>
      </c>
      <c r="E103" s="18">
        <f>N$69+4*N$71+N$72+N$73</f>
        <v>50712</v>
      </c>
      <c r="F103" s="18">
        <f>O$69+4*O$71+O$72+O$73</f>
        <v>67618</v>
      </c>
      <c r="G103" s="14" t="s">
        <v>221</v>
      </c>
    </row>
    <row r="104" spans="1:7">
      <c r="A104">
        <v>460</v>
      </c>
      <c r="B104" s="18" t="s">
        <v>222</v>
      </c>
      <c r="C104" s="18"/>
      <c r="D104" s="18">
        <f>M$69+2*M$72+M$73</f>
        <v>47370</v>
      </c>
      <c r="E104" s="18">
        <f>N$69+2*N$72+N$73</f>
        <v>50753</v>
      </c>
      <c r="F104" s="18">
        <f>O$69+2*O$72+O$73</f>
        <v>67672</v>
      </c>
      <c r="G104" s="14" t="s">
        <v>223</v>
      </c>
    </row>
    <row r="105" spans="1:7">
      <c r="A105">
        <v>510</v>
      </c>
      <c r="B105" s="18" t="s">
        <v>224</v>
      </c>
      <c r="C105" s="18"/>
      <c r="D105" s="18">
        <f>M$69+2*M$73</f>
        <v>48204</v>
      </c>
      <c r="E105" s="18">
        <f>N$69+2*N$73</f>
        <v>51647</v>
      </c>
      <c r="F105" s="18">
        <f>O$69+2*O$73</f>
        <v>68863</v>
      </c>
      <c r="G105" s="14" t="s">
        <v>225</v>
      </c>
    </row>
    <row r="106" spans="1:7">
      <c r="A106">
        <v>515</v>
      </c>
      <c r="B106" s="18" t="s">
        <v>226</v>
      </c>
      <c r="C106" s="18"/>
      <c r="D106" s="18">
        <f>M$69+M$70+2*M$73</f>
        <v>49309</v>
      </c>
      <c r="E106" s="18">
        <f>N$69+N$70+2*N$73</f>
        <v>52831</v>
      </c>
      <c r="F106" s="18">
        <f>O$69+O$70+2*O$73</f>
        <v>70442</v>
      </c>
      <c r="G106" s="43" t="s">
        <v>227</v>
      </c>
    </row>
    <row r="107" spans="1:7">
      <c r="A107">
        <v>520</v>
      </c>
      <c r="B107" s="18" t="s">
        <v>228</v>
      </c>
      <c r="C107" s="18"/>
      <c r="D107" s="18">
        <f>M$69+2*M$70+2*M$73</f>
        <v>50414</v>
      </c>
      <c r="E107" s="18">
        <f>N$69+2*N$70+2*N$73</f>
        <v>54015</v>
      </c>
      <c r="F107" s="18">
        <f>O$69+2*O$70+2*O$73</f>
        <v>72021</v>
      </c>
      <c r="G107" s="14" t="s">
        <v>229</v>
      </c>
    </row>
    <row r="108" spans="1:7">
      <c r="A108">
        <v>530</v>
      </c>
      <c r="B108" s="18" t="s">
        <v>230</v>
      </c>
      <c r="C108" s="18"/>
      <c r="D108" s="18">
        <f>M$69+M$71+2*M$73</f>
        <v>50880</v>
      </c>
      <c r="E108" s="18">
        <f>N$69+N$71+2*N$73</f>
        <v>54514</v>
      </c>
      <c r="F108" s="18">
        <f>O$69+O$71+2*O$73</f>
        <v>72686</v>
      </c>
      <c r="G108" s="14" t="s">
        <v>231</v>
      </c>
    </row>
    <row r="109" spans="1:7">
      <c r="A109">
        <v>535</v>
      </c>
      <c r="B109" s="18" t="s">
        <v>232</v>
      </c>
      <c r="C109" s="18"/>
      <c r="D109" s="18">
        <f>M$69+M$70+M$71+2*M$73</f>
        <v>51985</v>
      </c>
      <c r="E109" s="18">
        <f>N$69+N$70+N$71+2*N$73</f>
        <v>55698</v>
      </c>
      <c r="F109" s="18">
        <f>O$69+O$70+O$71+2*O$73</f>
        <v>74265</v>
      </c>
      <c r="G109" s="14" t="s">
        <v>233</v>
      </c>
    </row>
    <row r="110" spans="1:7">
      <c r="A110">
        <v>540</v>
      </c>
      <c r="B110" s="18" t="s">
        <v>234</v>
      </c>
      <c r="C110" s="18"/>
      <c r="D110" s="18">
        <f>M$69+2*M$70+M$71+2*M$73</f>
        <v>53090</v>
      </c>
      <c r="E110" s="18">
        <f>N$69+2*N$70+N$71+2*N$73</f>
        <v>56882</v>
      </c>
      <c r="F110" s="18">
        <f>O$69+2*O$70+O$71+2*O$73</f>
        <v>75844</v>
      </c>
      <c r="G110" s="14" t="s">
        <v>235</v>
      </c>
    </row>
    <row r="111" spans="1:7">
      <c r="A111">
        <v>550</v>
      </c>
      <c r="B111" s="18" t="s">
        <v>236</v>
      </c>
      <c r="C111" s="18"/>
      <c r="D111" s="18">
        <f>M$69+2*M$71+2*M$73</f>
        <v>53556</v>
      </c>
      <c r="E111" s="18">
        <f>N$69+2*N$71+2*N$73</f>
        <v>57381</v>
      </c>
      <c r="F111" s="18">
        <f>O$69+2*O$71+2*O$73</f>
        <v>76509</v>
      </c>
      <c r="G111" s="14" t="s">
        <v>237</v>
      </c>
    </row>
    <row r="112" spans="1:7">
      <c r="A112">
        <v>555</v>
      </c>
      <c r="B112" s="18" t="s">
        <v>238</v>
      </c>
      <c r="C112" s="18"/>
      <c r="D112" s="18">
        <f>M$69+2*M$71+M$70+2*M$73</f>
        <v>54661</v>
      </c>
      <c r="E112" s="18">
        <f>N$69+2*N$71+N$70+2*N$73</f>
        <v>58565</v>
      </c>
      <c r="F112" s="18">
        <f>O$69+2*O$71+O$70+2*O$73</f>
        <v>78088</v>
      </c>
      <c r="G112" s="14" t="s">
        <v>239</v>
      </c>
    </row>
    <row r="113" spans="1:7">
      <c r="A113">
        <v>560</v>
      </c>
      <c r="B113" s="18" t="s">
        <v>240</v>
      </c>
      <c r="C113" s="18"/>
      <c r="D113" s="18">
        <f>M$69+2*M$71+2*M$70+2*M$73</f>
        <v>55766</v>
      </c>
      <c r="E113" s="18">
        <f>N$69+2*N$71+2*N$70+2*N$73</f>
        <v>59749</v>
      </c>
      <c r="F113" s="18">
        <f>O$69+2*O$71+2*O$70+2*O$73</f>
        <v>79667</v>
      </c>
      <c r="G113" s="14" t="s">
        <v>241</v>
      </c>
    </row>
    <row r="114" spans="1:7">
      <c r="A114">
        <v>570</v>
      </c>
      <c r="B114" s="18" t="s">
        <v>242</v>
      </c>
      <c r="C114" s="18"/>
      <c r="D114" s="18">
        <f>M$69+3*M$71+2*M$73</f>
        <v>56232</v>
      </c>
      <c r="E114" s="18">
        <f>N$69+3*N$71+2*N$73</f>
        <v>60248</v>
      </c>
      <c r="F114" s="18">
        <f>O$69+3*O$71+2*O$73</f>
        <v>80332</v>
      </c>
      <c r="G114" s="14" t="s">
        <v>243</v>
      </c>
    </row>
    <row r="115" spans="1:7">
      <c r="A115">
        <v>575</v>
      </c>
      <c r="B115" s="18" t="s">
        <v>244</v>
      </c>
      <c r="C115" s="18"/>
      <c r="D115" s="18">
        <f>M$69+3*M$71+M$70+2*M$73</f>
        <v>57337</v>
      </c>
      <c r="E115" s="18">
        <f>N$69+3*N$71+N$70+2*N$73</f>
        <v>61432</v>
      </c>
      <c r="F115" s="18">
        <f>O$69+3*O$71+O$70+2*O$73</f>
        <v>81911</v>
      </c>
      <c r="G115" s="14" t="s">
        <v>245</v>
      </c>
    </row>
    <row r="116" spans="1:7">
      <c r="A116">
        <v>580</v>
      </c>
      <c r="B116" s="18" t="s">
        <v>246</v>
      </c>
      <c r="C116" s="18"/>
      <c r="D116" s="18">
        <f>M$69+3*M$71+2*M$70+2*M$73</f>
        <v>58442</v>
      </c>
      <c r="E116" s="18">
        <f>N$69+3*N$71+2*N$70+2*N$73</f>
        <v>62616</v>
      </c>
      <c r="F116" s="18">
        <f>O$69+3*O$71+2*O$70+2*O$73</f>
        <v>83490</v>
      </c>
      <c r="G116" s="14" t="s">
        <v>247</v>
      </c>
    </row>
    <row r="117" spans="1:7">
      <c r="A117">
        <v>590</v>
      </c>
      <c r="B117" s="18" t="s">
        <v>248</v>
      </c>
      <c r="C117" s="18"/>
      <c r="D117" s="18">
        <f>M$69+4*M$71+2*M$73</f>
        <v>58908</v>
      </c>
      <c r="E117" s="18">
        <f>N$69+4*N$71+2*N$73</f>
        <v>63115</v>
      </c>
      <c r="F117" s="18">
        <f>O$69+4*O$71+2*O$73</f>
        <v>84155</v>
      </c>
      <c r="G117" s="14" t="s">
        <v>249</v>
      </c>
    </row>
    <row r="118" spans="1:7">
      <c r="A118">
        <v>610</v>
      </c>
      <c r="B118" s="18" t="s">
        <v>250</v>
      </c>
      <c r="C118" s="18"/>
      <c r="D118" s="18">
        <f>M$69+M$72+2*M$73</f>
        <v>58946</v>
      </c>
      <c r="E118" s="18">
        <f>N$69+N$72+2*N$73</f>
        <v>63156</v>
      </c>
      <c r="F118" s="18">
        <f>O$69+O$72+2*O$73</f>
        <v>84209</v>
      </c>
      <c r="G118" s="14" t="s">
        <v>251</v>
      </c>
    </row>
    <row r="119" spans="1:7">
      <c r="A119">
        <v>615</v>
      </c>
      <c r="B119" s="18" t="s">
        <v>252</v>
      </c>
      <c r="C119" s="18"/>
      <c r="D119" s="18">
        <f>M$69+M$70+M$72+2*M$73</f>
        <v>60051</v>
      </c>
      <c r="E119" s="18">
        <f>N$69+N$70+N$72+2*N$73</f>
        <v>64340</v>
      </c>
      <c r="F119" s="18">
        <f>O$69+O$70+O$72+2*O$73</f>
        <v>85788</v>
      </c>
      <c r="G119" s="43" t="s">
        <v>253</v>
      </c>
    </row>
    <row r="120" spans="1:7">
      <c r="A120">
        <v>620</v>
      </c>
      <c r="B120" s="18" t="s">
        <v>254</v>
      </c>
      <c r="C120" s="18"/>
      <c r="D120" s="18">
        <f>M$69+2*M$70+M$72+2*M$73</f>
        <v>61156</v>
      </c>
      <c r="E120" s="18">
        <f>N$69+2*N$70+N$72+2*N$73</f>
        <v>65524</v>
      </c>
      <c r="F120" s="18">
        <f>O$69+2*O$70+O$72+2*O$73</f>
        <v>87367</v>
      </c>
      <c r="G120" s="14" t="s">
        <v>255</v>
      </c>
    </row>
    <row r="121" spans="1:7">
      <c r="A121">
        <v>130</v>
      </c>
      <c r="B121" s="18" t="s">
        <v>256</v>
      </c>
      <c r="C121" s="18"/>
      <c r="D121" s="18">
        <f>M$69+M$71+M$72+2*M$73</f>
        <v>61622</v>
      </c>
      <c r="E121" s="18">
        <f>N$69+N$71+N$72+2*N$73</f>
        <v>66023</v>
      </c>
      <c r="F121" s="18">
        <f>O$69+O$71+O$72+2*O$73</f>
        <v>88032</v>
      </c>
      <c r="G121" s="14" t="s">
        <v>257</v>
      </c>
    </row>
    <row r="122" spans="1:7">
      <c r="A122">
        <v>135</v>
      </c>
      <c r="B122" s="18" t="s">
        <v>258</v>
      </c>
      <c r="C122" s="18"/>
      <c r="D122" s="18">
        <f>M$69+M$70+M$71+M$72+2*M$73</f>
        <v>62727</v>
      </c>
      <c r="E122" s="18">
        <f>N$69+N$70+N$71+N$72+2*N$73</f>
        <v>67207</v>
      </c>
      <c r="F122" s="18">
        <f>O$69+O$70+O$71+O$72+2*O$73</f>
        <v>89611</v>
      </c>
      <c r="G122" s="14" t="s">
        <v>259</v>
      </c>
    </row>
    <row r="123" spans="1:7">
      <c r="A123">
        <v>640</v>
      </c>
      <c r="B123" s="18" t="s">
        <v>260</v>
      </c>
      <c r="C123" s="18"/>
      <c r="D123" s="18">
        <f>M$69+2*M$70+M$71+M$72+2*M$73</f>
        <v>63832</v>
      </c>
      <c r="E123" s="18">
        <f>N$69+2*N$70+N$71+N$72+2*N$73</f>
        <v>68391</v>
      </c>
      <c r="F123" s="18">
        <f>O$69+2*O$70+O$71+O$72+2*O$73</f>
        <v>91190</v>
      </c>
      <c r="G123" s="14" t="s">
        <v>261</v>
      </c>
    </row>
    <row r="124" spans="1:7">
      <c r="A124">
        <v>650</v>
      </c>
      <c r="B124" s="18" t="s">
        <v>262</v>
      </c>
      <c r="C124" s="18"/>
      <c r="D124" s="18">
        <f>M$69+2*M$71+M$72+2*M$73</f>
        <v>64298</v>
      </c>
      <c r="E124" s="18">
        <f>N$69+2*N$71+N$72+2*N$73</f>
        <v>68890</v>
      </c>
      <c r="F124" s="18">
        <f>O$69+2*O$71+O$72+2*O$73</f>
        <v>91855</v>
      </c>
      <c r="G124" s="14" t="s">
        <v>263</v>
      </c>
    </row>
    <row r="125" spans="1:7">
      <c r="A125">
        <v>655</v>
      </c>
      <c r="B125" s="18" t="s">
        <v>264</v>
      </c>
      <c r="C125" s="18"/>
      <c r="D125" s="18">
        <f>M$69+2*M$71+M$70+M$72+2*M$73</f>
        <v>65403</v>
      </c>
      <c r="E125" s="18">
        <f>N$69+2*N$71+N$70+N$72+2*N$73</f>
        <v>70074</v>
      </c>
      <c r="F125" s="18">
        <f>O$69+2*O$71+O$70+O$72+2*O$73</f>
        <v>93434</v>
      </c>
      <c r="G125" s="14" t="s">
        <v>265</v>
      </c>
    </row>
    <row r="126" spans="1:7">
      <c r="A126">
        <v>660</v>
      </c>
      <c r="B126" s="18" t="s">
        <v>266</v>
      </c>
      <c r="C126" s="18"/>
      <c r="D126" s="18">
        <f>M$69+2*M$71+2*M$70+M$72+2*M$73</f>
        <v>66508</v>
      </c>
      <c r="E126" s="18">
        <f>N$69+2*N$71+2*N$70+N$72+2*N$73</f>
        <v>71258</v>
      </c>
      <c r="F126" s="18">
        <f>O$69+2*O$71+2*O$70+O$72+2*O$73</f>
        <v>95013</v>
      </c>
      <c r="G126" s="14" t="s">
        <v>267</v>
      </c>
    </row>
    <row r="127" spans="1:7">
      <c r="A127">
        <v>670</v>
      </c>
      <c r="B127" s="18" t="s">
        <v>268</v>
      </c>
      <c r="C127" s="18"/>
      <c r="D127" s="18">
        <f>M$69+3*M$71+M$72+2*M$73</f>
        <v>66974</v>
      </c>
      <c r="E127" s="18">
        <f>N$69+3*N$71+N$72+2*N$73</f>
        <v>71757</v>
      </c>
      <c r="F127" s="18">
        <f>O$69+3*O$71+O$72+2*O$73</f>
        <v>95678</v>
      </c>
      <c r="G127" s="14" t="s">
        <v>269</v>
      </c>
    </row>
    <row r="128" spans="1:7">
      <c r="A128">
        <v>675</v>
      </c>
      <c r="B128" s="18" t="s">
        <v>270</v>
      </c>
      <c r="C128" s="18"/>
      <c r="D128" s="18">
        <f>M$69+3*M$71+M$70+M$72+2*M$73</f>
        <v>68079</v>
      </c>
      <c r="E128" s="18">
        <f>N$69+3*N$71+N$70+N$72+2*N$73</f>
        <v>72941</v>
      </c>
      <c r="F128" s="18">
        <f>O$69+3*O$71+O$70+O$72+2*O$73</f>
        <v>97257</v>
      </c>
      <c r="G128" s="14" t="s">
        <v>271</v>
      </c>
    </row>
    <row r="129" spans="1:7">
      <c r="A129">
        <v>680</v>
      </c>
      <c r="B129" s="18" t="s">
        <v>272</v>
      </c>
      <c r="C129" s="18"/>
      <c r="D129" s="18">
        <f>M$69+3*M$71+2*M$70+M$72+2*M$73</f>
        <v>69184</v>
      </c>
      <c r="E129" s="18">
        <f>N$69+3*N$71+2*N$70+N$72+2*N$73</f>
        <v>74125</v>
      </c>
      <c r="F129" s="18">
        <f>O$69+3*O$71+2*O$70+O$72+2*O$73</f>
        <v>98836</v>
      </c>
      <c r="G129" s="14" t="s">
        <v>273</v>
      </c>
    </row>
    <row r="130" spans="1:7">
      <c r="A130">
        <v>690</v>
      </c>
      <c r="B130" s="18" t="s">
        <v>274</v>
      </c>
      <c r="C130" s="18"/>
      <c r="D130" s="18">
        <f>M$69+4*M$71+M$72+2*M$73</f>
        <v>69650</v>
      </c>
      <c r="E130" s="18">
        <f>N$69+4*N$71+N$72+2*N$73</f>
        <v>74624</v>
      </c>
      <c r="F130" s="18">
        <f>O$69+4*O$71+O$72+2*O$73</f>
        <v>99501</v>
      </c>
      <c r="G130" s="14" t="s">
        <v>275</v>
      </c>
    </row>
    <row r="131" spans="1:7">
      <c r="A131">
        <v>710</v>
      </c>
      <c r="B131" s="18" t="s">
        <v>276</v>
      </c>
      <c r="C131" s="18"/>
      <c r="D131" s="18">
        <f>M$69+2*M$72+2*M$73</f>
        <v>69688</v>
      </c>
      <c r="E131" s="18">
        <f>N$69+2*N$72+2*N$73</f>
        <v>74665</v>
      </c>
      <c r="F131" s="18">
        <f>O$69+2*O$72+2*O$73</f>
        <v>99555</v>
      </c>
      <c r="G131" s="14" t="s">
        <v>277</v>
      </c>
    </row>
    <row r="132" spans="1:7">
      <c r="A132">
        <v>760</v>
      </c>
      <c r="B132" s="18" t="s">
        <v>278</v>
      </c>
      <c r="C132" s="18"/>
      <c r="D132" s="18">
        <f>M$69+3*M$73</f>
        <v>70522</v>
      </c>
      <c r="E132" s="18">
        <f>N$69+3*N$73</f>
        <v>75559</v>
      </c>
      <c r="F132" s="18">
        <f>O$69+3*O$73</f>
        <v>100746</v>
      </c>
      <c r="G132" s="14" t="s">
        <v>279</v>
      </c>
    </row>
    <row r="133" spans="1:7">
      <c r="A133">
        <v>765</v>
      </c>
      <c r="B133" s="18" t="s">
        <v>280</v>
      </c>
      <c r="C133" s="18"/>
      <c r="D133" s="18">
        <f>M$69+M$70+3*M$73</f>
        <v>71627</v>
      </c>
      <c r="E133" s="18">
        <f>N$69+N$70+3*N$73</f>
        <v>76743</v>
      </c>
      <c r="F133" s="18">
        <f>O$69+O$70+3*O$73</f>
        <v>102325</v>
      </c>
      <c r="G133" s="43" t="s">
        <v>281</v>
      </c>
    </row>
    <row r="134" spans="1:7">
      <c r="A134">
        <v>770</v>
      </c>
      <c r="B134" s="18" t="s">
        <v>282</v>
      </c>
      <c r="C134" s="18"/>
      <c r="D134" s="18">
        <f>M$69+2*M$70+3*M$73</f>
        <v>72732</v>
      </c>
      <c r="E134" s="18">
        <f>N$69+2*N$70+3*N$73</f>
        <v>77927</v>
      </c>
      <c r="F134" s="18">
        <f>O$69+2*O$70+3*O$73</f>
        <v>103904</v>
      </c>
      <c r="G134" s="14" t="s">
        <v>283</v>
      </c>
    </row>
    <row r="135" spans="1:7">
      <c r="A135">
        <v>780</v>
      </c>
      <c r="B135" s="18" t="s">
        <v>282</v>
      </c>
      <c r="C135" s="18"/>
      <c r="D135" s="18">
        <f>M$69+M$71+3*M$73</f>
        <v>73198</v>
      </c>
      <c r="E135" s="18">
        <f>N$69+N$71+3*N$73</f>
        <v>78426</v>
      </c>
      <c r="F135" s="18">
        <f>O$69+O$71+3*O$73</f>
        <v>104569</v>
      </c>
      <c r="G135" s="14" t="s">
        <v>284</v>
      </c>
    </row>
    <row r="136" spans="1:7">
      <c r="A136">
        <v>785</v>
      </c>
      <c r="B136" s="18" t="s">
        <v>285</v>
      </c>
      <c r="C136" s="18"/>
      <c r="D136" s="18">
        <f>M$69+M$70+M$71+3*M$73</f>
        <v>74303</v>
      </c>
      <c r="E136" s="18">
        <f>N$69+N$70+N$71+3*N$73</f>
        <v>79610</v>
      </c>
      <c r="F136" s="18">
        <f>O$69+O$70+O$71+3*O$73</f>
        <v>106148</v>
      </c>
      <c r="G136" s="14" t="s">
        <v>286</v>
      </c>
    </row>
    <row r="137" spans="1:7">
      <c r="A137">
        <v>790</v>
      </c>
      <c r="B137" s="18" t="s">
        <v>287</v>
      </c>
      <c r="C137" s="18"/>
      <c r="D137" s="18">
        <f>M$69+2*M$70+M$71+3*M$73</f>
        <v>75408</v>
      </c>
      <c r="E137" s="18">
        <f>N$69+2*N$70+N$71+3*N$73</f>
        <v>80794</v>
      </c>
      <c r="F137" s="18">
        <f>O$69+2*O$70+O$71+3*O$73</f>
        <v>107727</v>
      </c>
      <c r="G137" s="14" t="s">
        <v>288</v>
      </c>
    </row>
    <row r="138" spans="1:7">
      <c r="A138">
        <v>800</v>
      </c>
      <c r="B138" s="18" t="s">
        <v>289</v>
      </c>
      <c r="C138" s="18"/>
      <c r="D138" s="18">
        <f>M$69+2*M$71+3*M$73</f>
        <v>75874</v>
      </c>
      <c r="E138" s="18">
        <f>N$69+2*N$71+3*N$73</f>
        <v>81293</v>
      </c>
      <c r="F138" s="18">
        <f>O$69+2*O$71+3*O$73</f>
        <v>108392</v>
      </c>
      <c r="G138" s="14" t="s">
        <v>290</v>
      </c>
    </row>
    <row r="139" spans="1:7">
      <c r="A139">
        <v>805</v>
      </c>
      <c r="B139" s="18" t="s">
        <v>291</v>
      </c>
      <c r="C139" s="18"/>
      <c r="D139" s="18">
        <f>M$69+2*M$71+M$70+3*M$73</f>
        <v>76979</v>
      </c>
      <c r="E139" s="18">
        <f>N$69+2*N$71+N$70+3*N$73</f>
        <v>82477</v>
      </c>
      <c r="F139" s="18">
        <f>O$69+2*O$71+O$70+3*O$73</f>
        <v>109971</v>
      </c>
      <c r="G139" s="14" t="s">
        <v>292</v>
      </c>
    </row>
    <row r="140" spans="1:7">
      <c r="A140">
        <v>810</v>
      </c>
      <c r="B140" s="18" t="s">
        <v>293</v>
      </c>
      <c r="C140" s="18"/>
      <c r="D140" s="18">
        <f>M$69+2*M$71+2*M$70+3*M$73</f>
        <v>78084</v>
      </c>
      <c r="E140" s="18">
        <f>N$69+2*N$71+2*N$70+3*N$73</f>
        <v>83661</v>
      </c>
      <c r="F140" s="18">
        <f>O$69+2*O$71+2*O$70+3*O$73</f>
        <v>111550</v>
      </c>
      <c r="G140" s="14" t="s">
        <v>294</v>
      </c>
    </row>
    <row r="141" spans="1:7">
      <c r="A141">
        <v>820</v>
      </c>
      <c r="B141" s="18" t="s">
        <v>295</v>
      </c>
      <c r="C141" s="18"/>
      <c r="D141" s="18">
        <f>M$69+3*M$71+3*M$73</f>
        <v>78550</v>
      </c>
      <c r="E141" s="18">
        <f>N$69+3*N$71+3*N$73</f>
        <v>84160</v>
      </c>
      <c r="F141" s="18">
        <f>O$69+3*O$71+3*O$73</f>
        <v>112215</v>
      </c>
      <c r="G141" s="14" t="s">
        <v>296</v>
      </c>
    </row>
    <row r="142" spans="1:7">
      <c r="A142">
        <v>825</v>
      </c>
      <c r="B142" s="18" t="s">
        <v>297</v>
      </c>
      <c r="C142" s="18"/>
      <c r="D142" s="18">
        <f>M$69+3*M$71+M$70+3*M$73</f>
        <v>79655</v>
      </c>
      <c r="E142" s="18">
        <f>N$69+3*N$71+N$70+3*N$73</f>
        <v>85344</v>
      </c>
      <c r="F142" s="18">
        <f>O$69+3*O$71+O$70+3*O$73</f>
        <v>113794</v>
      </c>
      <c r="G142" s="14" t="s">
        <v>298</v>
      </c>
    </row>
    <row r="143" spans="1:7">
      <c r="A143">
        <v>830</v>
      </c>
      <c r="B143" s="18" t="s">
        <v>299</v>
      </c>
      <c r="C143" s="18"/>
      <c r="D143" s="18">
        <f>M$69+3*M$71+2*M$70+3*M$73</f>
        <v>80760</v>
      </c>
      <c r="E143" s="18">
        <f>N$69+3*N$71+2*N$70+3*N$73</f>
        <v>86528</v>
      </c>
      <c r="F143" s="18">
        <f>O$69+3*O$71+2*O$70+3*O$73</f>
        <v>115373</v>
      </c>
      <c r="G143" s="14" t="s">
        <v>300</v>
      </c>
    </row>
    <row r="144" spans="1:7">
      <c r="A144">
        <v>840</v>
      </c>
      <c r="B144" s="18" t="s">
        <v>301</v>
      </c>
      <c r="C144" s="18"/>
      <c r="D144" s="18">
        <f>M$69+4*M$71+3*M$73</f>
        <v>81226</v>
      </c>
      <c r="E144" s="18">
        <f>N$69+4*N$71+3*N$73</f>
        <v>87027</v>
      </c>
      <c r="F144" s="18">
        <f>O$69+4*O$71+3*O$73</f>
        <v>116038</v>
      </c>
      <c r="G144" s="14" t="s">
        <v>302</v>
      </c>
    </row>
    <row r="145" spans="1:7">
      <c r="A145">
        <v>860</v>
      </c>
      <c r="B145" s="18" t="s">
        <v>303</v>
      </c>
      <c r="C145" s="18"/>
      <c r="D145" s="18">
        <f>M$69+M$72+3*M$73</f>
        <v>81264</v>
      </c>
      <c r="E145" s="18">
        <f>N$69+N$72+3*N$73</f>
        <v>87068</v>
      </c>
      <c r="F145" s="18">
        <f>O$69+O$72+3*O$73</f>
        <v>116092</v>
      </c>
      <c r="G145" s="14" t="s">
        <v>304</v>
      </c>
    </row>
    <row r="146" spans="1:7">
      <c r="A146">
        <v>865</v>
      </c>
      <c r="B146" s="18" t="s">
        <v>305</v>
      </c>
      <c r="C146" s="18"/>
      <c r="D146" s="18">
        <f>M$69+M$70+M$72+3*M$73</f>
        <v>82369</v>
      </c>
      <c r="E146" s="18">
        <f>N$69+N$70+N$72+3*N$73</f>
        <v>88252</v>
      </c>
      <c r="F146" s="18">
        <f>O$69+O$70+O$72+3*O$73</f>
        <v>117671</v>
      </c>
      <c r="G146" s="43" t="s">
        <v>306</v>
      </c>
    </row>
    <row r="147" spans="1:7">
      <c r="A147">
        <v>870</v>
      </c>
      <c r="B147" s="18" t="s">
        <v>307</v>
      </c>
      <c r="C147" s="18"/>
      <c r="D147" s="18">
        <f>M$69+2*M$70+M$72+3*M$73</f>
        <v>83474</v>
      </c>
      <c r="E147" s="18">
        <f>N$69+2*N$70+N$72+3*N$73</f>
        <v>89436</v>
      </c>
      <c r="F147" s="18">
        <f>O$69+2*O$70+O$72+3*O$73</f>
        <v>119250</v>
      </c>
      <c r="G147" s="14" t="s">
        <v>308</v>
      </c>
    </row>
    <row r="148" spans="1:7">
      <c r="A148">
        <v>880</v>
      </c>
      <c r="B148" s="18" t="s">
        <v>309</v>
      </c>
      <c r="C148" s="18"/>
      <c r="D148" s="18">
        <f>M$69+M$71+M$72+3*M$73</f>
        <v>83940</v>
      </c>
      <c r="E148" s="18">
        <f>N$69+N$71+N$72+3*N$73</f>
        <v>89935</v>
      </c>
      <c r="F148" s="18">
        <f>O$69+O$71+O$72+3*O$73</f>
        <v>119915</v>
      </c>
      <c r="G148" s="14" t="s">
        <v>310</v>
      </c>
    </row>
    <row r="149" spans="1:7">
      <c r="A149">
        <v>885</v>
      </c>
      <c r="B149" s="18" t="s">
        <v>311</v>
      </c>
      <c r="C149" s="18"/>
      <c r="D149" s="18">
        <f>M$69+M$70+M$71+M$72+3*M$73</f>
        <v>85045</v>
      </c>
      <c r="E149" s="18">
        <f>N$69+N$70+N$71+N$72+3*N$73</f>
        <v>91119</v>
      </c>
      <c r="F149" s="18">
        <f>O$69+O$70+O$71+O$72+3*O$73</f>
        <v>121494</v>
      </c>
      <c r="G149" s="14" t="s">
        <v>312</v>
      </c>
    </row>
    <row r="150" spans="1:7">
      <c r="A150">
        <v>890</v>
      </c>
      <c r="B150" s="18" t="s">
        <v>313</v>
      </c>
      <c r="C150" s="18"/>
      <c r="D150" s="18">
        <f>M$69+2*M$70+M$71+M$72+3*M$73</f>
        <v>86150</v>
      </c>
      <c r="E150" s="18">
        <f>N$69+2*N$70+N$71+N$72+3*N$73</f>
        <v>92303</v>
      </c>
      <c r="F150" s="18">
        <f>O$69+2*O$70+O$71+O$72+3*O$73</f>
        <v>123073</v>
      </c>
      <c r="G150" s="14" t="s">
        <v>314</v>
      </c>
    </row>
    <row r="151" spans="1:7">
      <c r="A151">
        <v>900</v>
      </c>
      <c r="B151" s="18" t="s">
        <v>315</v>
      </c>
      <c r="C151" s="18"/>
      <c r="D151" s="18">
        <f>M$69+2*M$71+M$72+3*M$73</f>
        <v>86616</v>
      </c>
      <c r="E151" s="18">
        <f>N$69+2*N$71+N$72+3*N$73</f>
        <v>92802</v>
      </c>
      <c r="F151" s="18">
        <f>O$69+2*O$71+O$72+3*O$73</f>
        <v>123738</v>
      </c>
      <c r="G151" s="14" t="s">
        <v>316</v>
      </c>
    </row>
    <row r="152" spans="1:7">
      <c r="A152">
        <v>905</v>
      </c>
      <c r="B152" s="18" t="s">
        <v>317</v>
      </c>
      <c r="C152" s="18"/>
      <c r="D152" s="18">
        <f>M$69+2*M$71+M$70+M$72+3*M$73</f>
        <v>87721</v>
      </c>
      <c r="E152" s="18">
        <f>N$69+2*N$71+N$70+N$72+3*N$73</f>
        <v>93986</v>
      </c>
      <c r="F152" s="18">
        <f>O$69+2*O$71+O$70+O$72+3*O$73</f>
        <v>125317</v>
      </c>
      <c r="G152" s="14" t="s">
        <v>318</v>
      </c>
    </row>
    <row r="153" spans="1:7">
      <c r="A153">
        <v>910</v>
      </c>
      <c r="B153" s="18" t="s">
        <v>319</v>
      </c>
      <c r="C153" s="18"/>
      <c r="D153" s="18">
        <f>M$69+2*M$71+2*M$70+M$72+3*M$73</f>
        <v>88826</v>
      </c>
      <c r="E153" s="18">
        <f>N$69+2*N$71+2*N$70+N$72+3*N$73</f>
        <v>95170</v>
      </c>
      <c r="F153" s="18">
        <f>O$69+2*O$71+2*O$70+O$72+3*O$73</f>
        <v>126896</v>
      </c>
      <c r="G153" s="14" t="s">
        <v>320</v>
      </c>
    </row>
    <row r="154" spans="1:7">
      <c r="A154">
        <v>920</v>
      </c>
      <c r="B154" s="18" t="s">
        <v>321</v>
      </c>
      <c r="C154" s="18"/>
      <c r="D154" s="18">
        <f>M$69+3*M$71+M$72+3*M$73</f>
        <v>89292</v>
      </c>
      <c r="E154" s="18">
        <f>N$69+3*N$71+N$72+3*N$73</f>
        <v>95669</v>
      </c>
      <c r="F154" s="18">
        <f>O$69+3*O$71+O$72+3*O$73</f>
        <v>127561</v>
      </c>
      <c r="G154" s="14" t="s">
        <v>322</v>
      </c>
    </row>
    <row r="155" spans="1:7">
      <c r="A155">
        <v>925</v>
      </c>
      <c r="B155" s="18" t="s">
        <v>323</v>
      </c>
      <c r="C155" s="18"/>
      <c r="D155" s="18">
        <f>M$69+3*M$71+M$70+M$72+M$73</f>
        <v>45761</v>
      </c>
      <c r="E155" s="18">
        <f>N$69+3*N$71+N$70+N$72+N$73</f>
        <v>49029</v>
      </c>
      <c r="F155" s="18">
        <f>O$69+3*O$71+O$70+O$72+O$73</f>
        <v>65374</v>
      </c>
      <c r="G155" s="14" t="s">
        <v>324</v>
      </c>
    </row>
    <row r="156" spans="1:7">
      <c r="A156">
        <v>930</v>
      </c>
      <c r="B156" s="18" t="s">
        <v>325</v>
      </c>
      <c r="C156" s="18"/>
      <c r="D156" s="18">
        <f>M$69+3*M$71+2*M$70+M$72+3*M$73</f>
        <v>91502</v>
      </c>
      <c r="E156" s="18">
        <f>N$69+3*N$71+2*N$70+N$72+3*N$73</f>
        <v>98037</v>
      </c>
      <c r="F156" s="18">
        <f>O$69+3*O$71+2*O$70+O$72+3*O$73</f>
        <v>130719</v>
      </c>
      <c r="G156" s="14" t="s">
        <v>326</v>
      </c>
    </row>
    <row r="157" spans="1:7">
      <c r="A157">
        <v>990</v>
      </c>
      <c r="B157" s="18" t="s">
        <v>327</v>
      </c>
      <c r="C157" s="18"/>
      <c r="D157" s="18">
        <f>M$69+4*M$71+M$72+3*M$73</f>
        <v>91968</v>
      </c>
      <c r="E157" s="18">
        <f>N$69+4*N$71+N$72+3*N$73</f>
        <v>98536</v>
      </c>
      <c r="F157" s="18">
        <f>O$69+4*O$71+O$72+3*O$73</f>
        <v>131384</v>
      </c>
      <c r="G157" s="14" t="s">
        <v>328</v>
      </c>
    </row>
    <row r="158" spans="1:7">
      <c r="A158">
        <v>960</v>
      </c>
      <c r="B158" s="18" t="s">
        <v>329</v>
      </c>
      <c r="C158" s="18"/>
      <c r="D158" s="18">
        <f>M$69+2*M$72+3*M$73</f>
        <v>92006</v>
      </c>
      <c r="E158" s="18">
        <f>N$69+2*N$72+3*N$73</f>
        <v>98577</v>
      </c>
      <c r="F158" s="18">
        <f>O$69+2*O$72+3*O$73</f>
        <v>131438</v>
      </c>
      <c r="G158" s="14" t="s">
        <v>330</v>
      </c>
    </row>
    <row r="159" spans="1:7">
      <c r="A159">
        <v>1000</v>
      </c>
      <c r="B159" s="18" t="s">
        <v>331</v>
      </c>
      <c r="C159" s="18"/>
      <c r="D159" s="18">
        <f>M$69+4*M$73</f>
        <v>92840</v>
      </c>
      <c r="E159" s="18">
        <f>N$69+4*N$73</f>
        <v>99471</v>
      </c>
      <c r="F159" s="18">
        <f>O$69+4*O$73</f>
        <v>132629</v>
      </c>
      <c r="G159" s="14" t="s">
        <v>332</v>
      </c>
    </row>
  </sheetData>
  <pageMargins left="0.75" right="0.75" top="1" bottom="1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N17"/>
  <sheetViews>
    <sheetView showGridLines="0" zoomScaleNormal="100" workbookViewId="0">
      <pane ySplit="5" topLeftCell="A6" activePane="bottomLeft" state="frozen"/>
      <selection activeCell="Q101" sqref="Q101"/>
      <selection pane="bottomLeft" activeCell="B15" sqref="B15"/>
    </sheetView>
  </sheetViews>
  <sheetFormatPr defaultRowHeight="12.75"/>
  <cols>
    <col min="1" max="1" width="27.42578125" customWidth="1"/>
    <col min="2" max="2" width="38.140625" customWidth="1"/>
    <col min="3" max="3" width="18.42578125" customWidth="1"/>
    <col min="4" max="4" width="19.7109375" customWidth="1"/>
    <col min="5" max="5" width="19.28515625" customWidth="1"/>
  </cols>
  <sheetData>
    <row r="1" spans="1:14" ht="28.5" customHeight="1">
      <c r="A1" s="46"/>
      <c r="B1" s="324" t="s">
        <v>3193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18" customHeight="1">
      <c r="A2" s="46"/>
      <c r="B2" s="46"/>
      <c r="C2" s="46"/>
      <c r="D2" s="46"/>
      <c r="E2" s="46"/>
    </row>
    <row r="3" spans="1:14" ht="18" customHeight="1">
      <c r="A3" s="338" t="s">
        <v>2195</v>
      </c>
      <c r="B3" s="338"/>
      <c r="C3" s="338"/>
      <c r="D3" s="338"/>
      <c r="E3" s="338"/>
    </row>
    <row r="4" spans="1:14" ht="18" customHeight="1" thickBot="1">
      <c r="F4" s="47"/>
      <c r="G4" s="47"/>
    </row>
    <row r="5" spans="1:14" ht="54" customHeight="1" thickBot="1">
      <c r="A5" s="300" t="s">
        <v>14</v>
      </c>
      <c r="B5" s="301" t="s">
        <v>2196</v>
      </c>
      <c r="C5" s="301" t="s">
        <v>16</v>
      </c>
      <c r="D5" s="301" t="s">
        <v>17</v>
      </c>
      <c r="E5" s="302" t="s">
        <v>3253</v>
      </c>
    </row>
    <row r="6" spans="1:14" ht="13.5" customHeight="1" thickBot="1">
      <c r="A6" s="339"/>
      <c r="B6" s="340"/>
      <c r="C6" s="340"/>
      <c r="D6" s="340"/>
      <c r="E6" s="341"/>
    </row>
    <row r="7" spans="1:14" ht="62.25" customHeight="1">
      <c r="A7" s="159" t="s">
        <v>333</v>
      </c>
      <c r="B7" s="160" t="s">
        <v>2203</v>
      </c>
      <c r="C7" s="161">
        <v>420</v>
      </c>
      <c r="D7" s="161">
        <v>450</v>
      </c>
      <c r="E7" s="162">
        <v>600</v>
      </c>
      <c r="F7" s="75"/>
      <c r="G7" s="75"/>
      <c r="H7" s="75"/>
      <c r="I7" s="2"/>
      <c r="J7" s="2"/>
    </row>
    <row r="8" spans="1:14" ht="38.25">
      <c r="A8" s="163" t="s">
        <v>334</v>
      </c>
      <c r="B8" s="164" t="s">
        <v>2202</v>
      </c>
      <c r="C8" s="165">
        <v>420</v>
      </c>
      <c r="D8" s="165">
        <v>450</v>
      </c>
      <c r="E8" s="166">
        <v>600</v>
      </c>
      <c r="F8" s="75"/>
      <c r="G8" s="75"/>
      <c r="H8" s="75"/>
      <c r="I8" s="2"/>
      <c r="J8" s="2"/>
    </row>
    <row r="9" spans="1:14" ht="57.75" customHeight="1" thickBot="1">
      <c r="A9" s="167" t="s">
        <v>335</v>
      </c>
      <c r="B9" s="168" t="s">
        <v>2201</v>
      </c>
      <c r="C9" s="169">
        <v>420</v>
      </c>
      <c r="D9" s="169">
        <v>450</v>
      </c>
      <c r="E9" s="170">
        <v>600</v>
      </c>
      <c r="F9" s="75"/>
      <c r="G9" s="75"/>
      <c r="H9" s="75"/>
      <c r="I9" s="2"/>
      <c r="J9" s="2"/>
    </row>
    <row r="10" spans="1:14" ht="38.25">
      <c r="A10" s="159" t="s">
        <v>333</v>
      </c>
      <c r="B10" s="160" t="s">
        <v>2203</v>
      </c>
      <c r="C10" s="161">
        <v>2100</v>
      </c>
      <c r="D10" s="161">
        <v>2250</v>
      </c>
      <c r="E10" s="162">
        <v>3000</v>
      </c>
    </row>
    <row r="11" spans="1:14" ht="38.25">
      <c r="A11" s="163" t="s">
        <v>334</v>
      </c>
      <c r="B11" s="164" t="s">
        <v>2202</v>
      </c>
      <c r="C11" s="165">
        <v>2100</v>
      </c>
      <c r="D11" s="165">
        <v>2250</v>
      </c>
      <c r="E11" s="166">
        <v>3000</v>
      </c>
    </row>
    <row r="12" spans="1:14" ht="38.25">
      <c r="A12" s="167" t="s">
        <v>335</v>
      </c>
      <c r="B12" s="168" t="s">
        <v>2201</v>
      </c>
      <c r="C12" s="169">
        <v>2100</v>
      </c>
      <c r="D12" s="169">
        <v>2250</v>
      </c>
      <c r="E12" s="170">
        <v>3000</v>
      </c>
    </row>
    <row r="13" spans="1:14" ht="38.25">
      <c r="A13" s="171" t="s">
        <v>336</v>
      </c>
      <c r="B13" s="172" t="s">
        <v>2204</v>
      </c>
      <c r="C13" s="173">
        <v>2100</v>
      </c>
      <c r="D13" s="173">
        <v>2250</v>
      </c>
      <c r="E13" s="174">
        <v>3000</v>
      </c>
    </row>
    <row r="14" spans="1:14" ht="51">
      <c r="A14" s="163" t="s">
        <v>337</v>
      </c>
      <c r="B14" s="164" t="s">
        <v>2206</v>
      </c>
      <c r="C14" s="165">
        <v>2100</v>
      </c>
      <c r="D14" s="165">
        <v>2250</v>
      </c>
      <c r="E14" s="166">
        <v>3000</v>
      </c>
    </row>
    <row r="15" spans="1:14" ht="51">
      <c r="A15" s="167" t="s">
        <v>338</v>
      </c>
      <c r="B15" s="168" t="s">
        <v>2207</v>
      </c>
      <c r="C15" s="169">
        <v>2100</v>
      </c>
      <c r="D15" s="169">
        <v>2250</v>
      </c>
      <c r="E15" s="170">
        <v>3000</v>
      </c>
    </row>
    <row r="16" spans="1:14" ht="51">
      <c r="A16" s="167" t="s">
        <v>339</v>
      </c>
      <c r="B16" s="168" t="s">
        <v>2208</v>
      </c>
      <c r="C16" s="173">
        <v>2100</v>
      </c>
      <c r="D16" s="173">
        <v>2250</v>
      </c>
      <c r="E16" s="174">
        <v>3000</v>
      </c>
    </row>
    <row r="17" spans="1:5" ht="51.75" thickBot="1">
      <c r="A17" s="296" t="s">
        <v>340</v>
      </c>
      <c r="B17" s="297" t="s">
        <v>2209</v>
      </c>
      <c r="C17" s="298">
        <v>2100</v>
      </c>
      <c r="D17" s="298">
        <v>2250</v>
      </c>
      <c r="E17" s="299">
        <v>3000</v>
      </c>
    </row>
  </sheetData>
  <sheetProtection password="C64B" sheet="1" objects="1" scenarios="1" sort="0" autoFilter="0"/>
  <autoFilter ref="A5:E5"/>
  <mergeCells count="3">
    <mergeCell ref="A3:E3"/>
    <mergeCell ref="A6:E6"/>
    <mergeCell ref="B1:N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N39"/>
  <sheetViews>
    <sheetView showGridLines="0" topLeftCell="C1" zoomScaleNormal="100" workbookViewId="0">
      <selection activeCell="L40" sqref="L40"/>
    </sheetView>
  </sheetViews>
  <sheetFormatPr defaultRowHeight="12.75"/>
  <cols>
    <col min="1" max="1" width="8" style="54" customWidth="1"/>
    <col min="2" max="2" width="27.42578125" customWidth="1"/>
    <col min="3" max="3" width="72.85546875" customWidth="1"/>
    <col min="4" max="6" width="11.7109375" style="48" customWidth="1"/>
    <col min="12" max="12" width="20" customWidth="1"/>
  </cols>
  <sheetData>
    <row r="1" spans="1:14" ht="28.5" customHeight="1">
      <c r="A1" s="49"/>
      <c r="B1" s="50"/>
      <c r="C1" s="324" t="s">
        <v>3193</v>
      </c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18" customHeight="1">
      <c r="A2" s="49"/>
      <c r="B2" s="1"/>
      <c r="C2" s="49"/>
      <c r="D2" s="49"/>
      <c r="E2" s="49"/>
      <c r="F2" s="49"/>
    </row>
    <row r="3" spans="1:14" ht="18" customHeight="1">
      <c r="A3" s="49"/>
      <c r="B3" s="347" t="s">
        <v>2195</v>
      </c>
      <c r="C3" s="347"/>
      <c r="D3" s="347"/>
      <c r="E3" s="347"/>
      <c r="F3" s="347"/>
    </row>
    <row r="4" spans="1:14" ht="18" customHeight="1" thickBot="1">
      <c r="A4" s="49"/>
    </row>
    <row r="5" spans="1:14" s="51" customFormat="1" ht="57.95" customHeight="1" thickBot="1">
      <c r="A5" s="10" t="s">
        <v>13</v>
      </c>
      <c r="B5" s="131" t="s">
        <v>14</v>
      </c>
      <c r="C5" s="131" t="s">
        <v>2196</v>
      </c>
      <c r="D5" s="131" t="s">
        <v>16</v>
      </c>
      <c r="E5" s="131" t="s">
        <v>17</v>
      </c>
      <c r="F5" s="132" t="s">
        <v>3254</v>
      </c>
    </row>
    <row r="6" spans="1:14" ht="80.099999999999994" customHeight="1" thickBot="1">
      <c r="A6" s="79"/>
      <c r="B6" s="348" t="s">
        <v>3221</v>
      </c>
      <c r="C6" s="349"/>
      <c r="D6" s="349"/>
      <c r="E6" s="349"/>
      <c r="F6" s="350"/>
    </row>
    <row r="7" spans="1:14" ht="25.5">
      <c r="A7" s="303">
        <v>3</v>
      </c>
      <c r="B7" s="226" t="s">
        <v>2245</v>
      </c>
      <c r="C7" s="227" t="s">
        <v>2244</v>
      </c>
      <c r="D7" s="228">
        <v>4515</v>
      </c>
      <c r="E7" s="228">
        <v>4838</v>
      </c>
      <c r="F7" s="229">
        <v>6450</v>
      </c>
      <c r="G7" s="344"/>
      <c r="H7" s="342"/>
      <c r="I7" s="342"/>
      <c r="J7" s="342"/>
      <c r="K7" s="342"/>
      <c r="L7" s="342"/>
    </row>
    <row r="8" spans="1:14" ht="25.5">
      <c r="A8" s="304">
        <v>3</v>
      </c>
      <c r="B8" s="230" t="s">
        <v>3224</v>
      </c>
      <c r="C8" s="231" t="s">
        <v>3225</v>
      </c>
      <c r="D8" s="232">
        <v>3780</v>
      </c>
      <c r="E8" s="232">
        <v>4050</v>
      </c>
      <c r="F8" s="233">
        <v>5400</v>
      </c>
      <c r="G8" s="344"/>
      <c r="H8" s="342"/>
      <c r="I8" s="342"/>
      <c r="J8" s="342"/>
      <c r="K8" s="342"/>
      <c r="L8" s="342"/>
    </row>
    <row r="9" spans="1:14">
      <c r="A9" s="305">
        <v>3</v>
      </c>
      <c r="B9" s="236" t="s">
        <v>2197</v>
      </c>
      <c r="C9" s="129" t="s">
        <v>3226</v>
      </c>
      <c r="D9" s="234">
        <v>4130</v>
      </c>
      <c r="E9" s="234">
        <v>4425</v>
      </c>
      <c r="F9" s="235">
        <v>5900</v>
      </c>
      <c r="G9" s="342" t="s">
        <v>3227</v>
      </c>
      <c r="H9" s="342"/>
      <c r="I9" s="342"/>
      <c r="J9" s="342"/>
      <c r="K9" s="342"/>
      <c r="L9" s="342"/>
    </row>
    <row r="10" spans="1:14">
      <c r="A10" s="305">
        <v>3</v>
      </c>
      <c r="B10" s="237" t="s">
        <v>2210</v>
      </c>
      <c r="C10" s="129" t="s">
        <v>3228</v>
      </c>
      <c r="D10" s="234">
        <v>4130</v>
      </c>
      <c r="E10" s="234">
        <v>4425</v>
      </c>
      <c r="F10" s="235">
        <v>5900</v>
      </c>
      <c r="G10" s="221" t="s">
        <v>3229</v>
      </c>
      <c r="H10" s="221"/>
      <c r="I10" s="221"/>
      <c r="J10" s="221"/>
      <c r="K10" s="221"/>
      <c r="L10" s="221"/>
    </row>
    <row r="11" spans="1:14">
      <c r="A11" s="305">
        <v>1</v>
      </c>
      <c r="B11" s="238" t="s">
        <v>341</v>
      </c>
      <c r="C11" s="129" t="s">
        <v>3230</v>
      </c>
      <c r="D11" s="234">
        <v>2268</v>
      </c>
      <c r="E11" s="234">
        <v>2430</v>
      </c>
      <c r="F11" s="235">
        <v>3240</v>
      </c>
      <c r="G11" s="76"/>
      <c r="H11" s="76"/>
      <c r="I11" s="76"/>
      <c r="J11" s="2"/>
    </row>
    <row r="12" spans="1:14">
      <c r="A12" s="305">
        <v>3</v>
      </c>
      <c r="B12" s="129" t="s">
        <v>3231</v>
      </c>
      <c r="C12" s="129" t="s">
        <v>3232</v>
      </c>
      <c r="D12" s="234">
        <v>2268</v>
      </c>
      <c r="E12" s="234">
        <v>2430</v>
      </c>
      <c r="F12" s="235">
        <v>3240</v>
      </c>
      <c r="G12" s="119"/>
      <c r="H12" s="76"/>
      <c r="I12" s="76"/>
      <c r="J12" s="2"/>
    </row>
    <row r="13" spans="1:14">
      <c r="A13" s="305">
        <v>1</v>
      </c>
      <c r="B13" s="130" t="s">
        <v>342</v>
      </c>
      <c r="C13" s="129" t="s">
        <v>3230</v>
      </c>
      <c r="D13" s="234">
        <v>2268</v>
      </c>
      <c r="E13" s="234">
        <v>2430</v>
      </c>
      <c r="F13" s="235">
        <v>3240</v>
      </c>
    </row>
    <row r="14" spans="1:14">
      <c r="A14" s="306">
        <v>3</v>
      </c>
      <c r="B14" s="130" t="s">
        <v>2217</v>
      </c>
      <c r="C14" s="130" t="s">
        <v>3232</v>
      </c>
      <c r="D14" s="234">
        <v>2625</v>
      </c>
      <c r="E14" s="234">
        <v>2813</v>
      </c>
      <c r="F14" s="239">
        <v>3750</v>
      </c>
      <c r="G14" s="119"/>
      <c r="H14" s="76"/>
      <c r="I14" s="76"/>
      <c r="J14" s="2"/>
    </row>
    <row r="15" spans="1:14">
      <c r="A15" s="305">
        <v>1</v>
      </c>
      <c r="B15" s="130" t="s">
        <v>3233</v>
      </c>
      <c r="C15" s="130" t="s">
        <v>3234</v>
      </c>
      <c r="D15" s="234">
        <v>5670</v>
      </c>
      <c r="E15" s="234">
        <v>6075</v>
      </c>
      <c r="F15" s="235">
        <v>8100</v>
      </c>
      <c r="G15" s="76"/>
      <c r="H15" s="76"/>
      <c r="I15" s="76"/>
      <c r="J15" s="2"/>
    </row>
    <row r="16" spans="1:14" ht="13.5" thickBot="1">
      <c r="A16" s="307">
        <v>1</v>
      </c>
      <c r="B16" s="240" t="s">
        <v>3235</v>
      </c>
      <c r="C16" s="241" t="s">
        <v>3236</v>
      </c>
      <c r="D16" s="242">
        <v>4158</v>
      </c>
      <c r="E16" s="242">
        <v>4455</v>
      </c>
      <c r="F16" s="243">
        <v>5940</v>
      </c>
      <c r="G16" s="76"/>
      <c r="H16" s="76"/>
      <c r="I16" s="76"/>
      <c r="J16" s="2"/>
    </row>
    <row r="17" spans="1:12" ht="25.5">
      <c r="A17" s="308">
        <v>3</v>
      </c>
      <c r="B17" s="244" t="s">
        <v>2246</v>
      </c>
      <c r="C17" s="245" t="s">
        <v>3237</v>
      </c>
      <c r="D17" s="232">
        <v>6475</v>
      </c>
      <c r="E17" s="232">
        <v>6938</v>
      </c>
      <c r="F17" s="246">
        <v>9250</v>
      </c>
      <c r="G17" s="343" t="s">
        <v>3223</v>
      </c>
      <c r="H17" s="342"/>
      <c r="I17" s="342"/>
      <c r="J17" s="342"/>
      <c r="K17" s="342"/>
      <c r="L17" s="342"/>
    </row>
    <row r="18" spans="1:12" ht="25.5">
      <c r="A18" s="309">
        <v>3</v>
      </c>
      <c r="B18" s="247" t="s">
        <v>3238</v>
      </c>
      <c r="C18" s="248" t="s">
        <v>2248</v>
      </c>
      <c r="D18" s="249">
        <v>5915</v>
      </c>
      <c r="E18" s="250">
        <v>6338</v>
      </c>
      <c r="F18" s="251">
        <v>8450</v>
      </c>
      <c r="G18" s="344" t="s">
        <v>3223</v>
      </c>
      <c r="H18" s="342"/>
      <c r="I18" s="342"/>
      <c r="J18" s="342"/>
      <c r="K18" s="342"/>
      <c r="L18" s="342"/>
    </row>
    <row r="19" spans="1:12" ht="13.5" thickBot="1">
      <c r="A19" s="310">
        <v>3</v>
      </c>
      <c r="B19" s="252" t="s">
        <v>2198</v>
      </c>
      <c r="C19" s="253" t="s">
        <v>2213</v>
      </c>
      <c r="D19" s="254">
        <v>6265</v>
      </c>
      <c r="E19" s="136">
        <v>6713</v>
      </c>
      <c r="F19" s="255">
        <v>8950</v>
      </c>
      <c r="G19" s="345" t="s">
        <v>3227</v>
      </c>
      <c r="H19" s="345"/>
      <c r="I19" s="345"/>
      <c r="J19" s="345"/>
      <c r="K19" s="345"/>
      <c r="L19" s="345"/>
    </row>
    <row r="20" spans="1:12">
      <c r="A20" s="311">
        <v>3</v>
      </c>
      <c r="B20" s="256" t="s">
        <v>2211</v>
      </c>
      <c r="C20" s="253" t="s">
        <v>2212</v>
      </c>
      <c r="D20" s="257">
        <v>6265</v>
      </c>
      <c r="E20" s="258">
        <v>6713</v>
      </c>
      <c r="F20" s="259">
        <v>8950</v>
      </c>
      <c r="G20" s="342" t="s">
        <v>3229</v>
      </c>
      <c r="H20" s="346"/>
      <c r="I20" s="346"/>
      <c r="J20" s="346"/>
      <c r="K20" s="346"/>
      <c r="L20" s="346"/>
    </row>
    <row r="21" spans="1:12" ht="13.5" thickBot="1">
      <c r="A21" s="312">
        <v>1</v>
      </c>
      <c r="B21" s="241" t="s">
        <v>343</v>
      </c>
      <c r="C21" s="260" t="s">
        <v>2219</v>
      </c>
      <c r="D21" s="261">
        <v>3549</v>
      </c>
      <c r="E21" s="242">
        <v>3803</v>
      </c>
      <c r="F21" s="243">
        <v>5070</v>
      </c>
      <c r="G21" s="221"/>
      <c r="H21" s="76"/>
      <c r="I21" s="76"/>
      <c r="J21" s="2"/>
    </row>
    <row r="22" spans="1:12">
      <c r="A22" s="313">
        <v>3</v>
      </c>
      <c r="B22" s="262" t="s">
        <v>3239</v>
      </c>
      <c r="C22" s="263" t="s">
        <v>2214</v>
      </c>
      <c r="D22" s="264">
        <v>3549</v>
      </c>
      <c r="E22" s="265">
        <v>3803</v>
      </c>
      <c r="F22" s="142">
        <v>5070</v>
      </c>
      <c r="G22" s="119"/>
      <c r="H22" s="76"/>
      <c r="I22" s="76"/>
      <c r="J22" s="2"/>
    </row>
    <row r="23" spans="1:12">
      <c r="A23" s="313">
        <v>1</v>
      </c>
      <c r="B23" s="262" t="s">
        <v>344</v>
      </c>
      <c r="C23" s="263" t="s">
        <v>2219</v>
      </c>
      <c r="D23" s="264">
        <v>3549</v>
      </c>
      <c r="E23" s="265">
        <v>3803</v>
      </c>
      <c r="F23" s="142">
        <v>5070</v>
      </c>
      <c r="G23" s="119"/>
      <c r="H23" s="76"/>
      <c r="I23" s="76"/>
      <c r="J23" s="2"/>
    </row>
    <row r="24" spans="1:12" ht="13.5" thickBot="1">
      <c r="A24" s="314">
        <v>3</v>
      </c>
      <c r="B24" s="262" t="s">
        <v>2218</v>
      </c>
      <c r="C24" s="263" t="s">
        <v>2214</v>
      </c>
      <c r="D24" s="264">
        <v>3759</v>
      </c>
      <c r="E24" s="265">
        <v>4028</v>
      </c>
      <c r="F24" s="141">
        <v>5370</v>
      </c>
      <c r="G24" s="76" t="s">
        <v>3240</v>
      </c>
      <c r="H24" s="76"/>
      <c r="I24" s="76"/>
      <c r="J24" s="2"/>
    </row>
    <row r="25" spans="1:12">
      <c r="A25" s="313">
        <v>1</v>
      </c>
      <c r="B25" s="262" t="s">
        <v>3241</v>
      </c>
      <c r="C25" s="263" t="s">
        <v>2215</v>
      </c>
      <c r="D25" s="264">
        <v>8873</v>
      </c>
      <c r="E25" s="265">
        <v>9506</v>
      </c>
      <c r="F25" s="142">
        <v>12675</v>
      </c>
      <c r="G25" s="76"/>
      <c r="H25" s="76"/>
      <c r="I25" s="76"/>
      <c r="J25" s="2"/>
    </row>
    <row r="26" spans="1:12" ht="13.5" thickBot="1">
      <c r="A26" s="315">
        <v>1</v>
      </c>
      <c r="B26" s="266" t="s">
        <v>3242</v>
      </c>
      <c r="C26" s="260" t="s">
        <v>2216</v>
      </c>
      <c r="D26" s="267">
        <v>6507</v>
      </c>
      <c r="E26" s="268">
        <v>6971</v>
      </c>
      <c r="F26" s="269">
        <v>9295</v>
      </c>
      <c r="G26" s="76"/>
      <c r="H26" s="76"/>
      <c r="I26" s="76"/>
      <c r="J26" s="2"/>
    </row>
    <row r="27" spans="1:12" ht="13.5" thickBot="1">
      <c r="A27" s="316"/>
      <c r="B27" s="85"/>
      <c r="C27" s="85"/>
      <c r="D27" s="222"/>
      <c r="E27" s="222"/>
      <c r="F27" s="222"/>
      <c r="G27" s="2"/>
      <c r="H27" s="2"/>
      <c r="I27" s="2"/>
      <c r="J27" s="2"/>
    </row>
    <row r="28" spans="1:12" ht="13.5" thickBot="1">
      <c r="A28" s="317">
        <v>1</v>
      </c>
      <c r="B28" s="270" t="s">
        <v>2243</v>
      </c>
      <c r="C28" s="271" t="s">
        <v>3243</v>
      </c>
      <c r="D28" s="272">
        <v>2765</v>
      </c>
      <c r="E28" s="273">
        <v>2963</v>
      </c>
      <c r="F28" s="274">
        <v>3950</v>
      </c>
      <c r="G28" s="2"/>
      <c r="H28" s="2"/>
      <c r="I28" s="2"/>
      <c r="J28" s="2"/>
    </row>
    <row r="29" spans="1:12" ht="13.5" thickBot="1">
      <c r="A29" s="318">
        <v>1</v>
      </c>
      <c r="B29" s="275" t="s">
        <v>3244</v>
      </c>
      <c r="C29" s="276" t="s">
        <v>2220</v>
      </c>
      <c r="D29" s="277">
        <v>2765</v>
      </c>
      <c r="E29" s="278">
        <v>2963</v>
      </c>
      <c r="F29" s="279">
        <v>3950</v>
      </c>
      <c r="G29" s="121"/>
      <c r="H29" s="2"/>
      <c r="I29" s="2"/>
      <c r="J29" s="2"/>
    </row>
    <row r="30" spans="1:12" ht="13.5" thickBot="1">
      <c r="A30" s="319">
        <v>1</v>
      </c>
      <c r="B30" s="280" t="s">
        <v>3245</v>
      </c>
      <c r="C30" s="281" t="s">
        <v>2221</v>
      </c>
      <c r="D30" s="282">
        <v>4148</v>
      </c>
      <c r="E30" s="283">
        <v>4444</v>
      </c>
      <c r="F30" s="284">
        <v>5925</v>
      </c>
      <c r="G30" s="2"/>
      <c r="H30" s="2"/>
      <c r="I30" s="2"/>
      <c r="J30" s="2"/>
    </row>
    <row r="31" spans="1:12" ht="13.5" thickBot="1">
      <c r="A31" s="320">
        <v>1</v>
      </c>
      <c r="B31" s="270" t="s">
        <v>3246</v>
      </c>
      <c r="C31" s="271" t="s">
        <v>2222</v>
      </c>
      <c r="D31" s="272">
        <v>1659</v>
      </c>
      <c r="E31" s="273">
        <v>1778</v>
      </c>
      <c r="F31" s="274">
        <v>2370</v>
      </c>
    </row>
    <row r="32" spans="1:12">
      <c r="A32" s="48"/>
      <c r="G32" s="119"/>
    </row>
    <row r="33" spans="1:7" ht="13.5" thickBot="1">
      <c r="A33" s="321">
        <v>1</v>
      </c>
      <c r="B33" s="285" t="s">
        <v>3247</v>
      </c>
      <c r="C33" s="286" t="s">
        <v>2223</v>
      </c>
      <c r="D33" s="287">
        <v>4375</v>
      </c>
      <c r="E33" s="288">
        <v>4688</v>
      </c>
      <c r="F33" s="289">
        <v>6250</v>
      </c>
      <c r="G33" s="119"/>
    </row>
    <row r="34" spans="1:7" ht="13.5" thickBot="1">
      <c r="A34" s="321">
        <v>1</v>
      </c>
      <c r="B34" s="285" t="s">
        <v>3248</v>
      </c>
      <c r="C34" s="286" t="s">
        <v>2224</v>
      </c>
      <c r="D34" s="287">
        <v>2625</v>
      </c>
      <c r="E34" s="288">
        <v>2813</v>
      </c>
      <c r="F34" s="289">
        <v>3750</v>
      </c>
    </row>
    <row r="35" spans="1:7">
      <c r="A35" s="48"/>
      <c r="G35" s="223"/>
    </row>
    <row r="36" spans="1:7" ht="26.25" thickBot="1">
      <c r="A36" s="322">
        <v>1</v>
      </c>
      <c r="B36" s="290" t="s">
        <v>2241</v>
      </c>
      <c r="C36" s="291" t="s">
        <v>2242</v>
      </c>
      <c r="D36" s="292">
        <v>7875</v>
      </c>
      <c r="E36" s="293">
        <v>8438</v>
      </c>
      <c r="F36" s="294">
        <v>11250</v>
      </c>
      <c r="G36" s="224"/>
    </row>
    <row r="37" spans="1:7">
      <c r="A37" s="323"/>
      <c r="F37" s="225"/>
      <c r="G37" s="223"/>
    </row>
    <row r="38" spans="1:7" ht="13.5" thickBot="1">
      <c r="A38" s="322">
        <v>1</v>
      </c>
      <c r="B38" s="290" t="s">
        <v>3249</v>
      </c>
      <c r="C38" s="291" t="s">
        <v>3250</v>
      </c>
      <c r="D38" s="287">
        <v>4375</v>
      </c>
      <c r="E38" s="288">
        <v>4688</v>
      </c>
      <c r="F38" s="289">
        <v>6250</v>
      </c>
      <c r="G38" s="223"/>
    </row>
    <row r="39" spans="1:7" ht="26.25" thickBot="1">
      <c r="A39" s="322">
        <v>1</v>
      </c>
      <c r="B39" s="290" t="s">
        <v>3251</v>
      </c>
      <c r="C39" s="295" t="s">
        <v>3252</v>
      </c>
      <c r="D39" s="287">
        <v>2625</v>
      </c>
      <c r="E39" s="288">
        <v>2813</v>
      </c>
      <c r="F39" s="289">
        <v>3750</v>
      </c>
    </row>
  </sheetData>
  <sheetProtection password="C64B" sheet="1" objects="1" scenarios="1" sort="0" autoFilter="0"/>
  <mergeCells count="10">
    <mergeCell ref="B3:F3"/>
    <mergeCell ref="B6:F6"/>
    <mergeCell ref="C1:N1"/>
    <mergeCell ref="G7:L7"/>
    <mergeCell ref="G8:L8"/>
    <mergeCell ref="G9:L9"/>
    <mergeCell ref="G17:L17"/>
    <mergeCell ref="G18:L18"/>
    <mergeCell ref="G19:L19"/>
    <mergeCell ref="G20:L20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6"/>
  <dimension ref="A1:H2940"/>
  <sheetViews>
    <sheetView showGridLines="0" zoomScaleNormal="100" workbookViewId="0">
      <selection activeCell="J5" sqref="J5"/>
    </sheetView>
  </sheetViews>
  <sheetFormatPr defaultRowHeight="12.75"/>
  <cols>
    <col min="1" max="1" width="9.5703125" customWidth="1"/>
    <col min="2" max="2" width="25.42578125" customWidth="1"/>
    <col min="3" max="3" width="61.42578125" customWidth="1"/>
    <col min="4" max="4" width="11.7109375" style="126" customWidth="1"/>
    <col min="5" max="5" width="11.7109375" style="127" customWidth="1"/>
    <col min="6" max="6" width="13.85546875" style="133" customWidth="1"/>
    <col min="8" max="8" width="12.28515625" customWidth="1"/>
  </cols>
  <sheetData>
    <row r="1" spans="1:8" ht="25.5" customHeight="1">
      <c r="A1" s="49"/>
      <c r="B1" s="50"/>
      <c r="C1" s="324" t="s">
        <v>3218</v>
      </c>
      <c r="D1" s="324"/>
      <c r="E1" s="324"/>
      <c r="F1" s="324"/>
      <c r="G1" s="324"/>
    </row>
    <row r="2" spans="1:8" ht="18" customHeight="1">
      <c r="A2" s="49"/>
      <c r="B2" s="347" t="s">
        <v>3217</v>
      </c>
      <c r="C2" s="347"/>
      <c r="D2" s="347"/>
      <c r="E2" s="347"/>
      <c r="F2" s="347"/>
    </row>
    <row r="3" spans="1:8" ht="43.5" customHeight="1" thickBot="1">
      <c r="A3" s="49"/>
      <c r="D3" s="2"/>
      <c r="E3" s="2"/>
    </row>
    <row r="4" spans="1:8" ht="84" customHeight="1" thickBot="1">
      <c r="A4" s="10" t="s">
        <v>2966</v>
      </c>
      <c r="B4" s="131" t="s">
        <v>14</v>
      </c>
      <c r="C4" s="148" t="s">
        <v>2196</v>
      </c>
      <c r="D4" s="149" t="s">
        <v>16</v>
      </c>
      <c r="E4" s="150" t="s">
        <v>17</v>
      </c>
      <c r="F4" s="219" t="s">
        <v>3255</v>
      </c>
    </row>
    <row r="5" spans="1:8" s="120" customFormat="1" ht="339" customHeight="1" thickBot="1">
      <c r="A5" s="124"/>
      <c r="B5" s="354" t="s">
        <v>3194</v>
      </c>
      <c r="C5" s="355"/>
      <c r="D5" s="356"/>
      <c r="E5" s="356"/>
      <c r="F5" s="355"/>
    </row>
    <row r="6" spans="1:8">
      <c r="A6" s="99">
        <v>5</v>
      </c>
      <c r="B6" s="134" t="s">
        <v>597</v>
      </c>
      <c r="C6" s="135" t="s">
        <v>598</v>
      </c>
      <c r="D6" s="136">
        <v>30240</v>
      </c>
      <c r="E6" s="137">
        <v>32400</v>
      </c>
      <c r="F6" s="138">
        <v>43200</v>
      </c>
      <c r="G6" s="75"/>
      <c r="H6" s="133"/>
    </row>
    <row r="7" spans="1:8">
      <c r="A7" s="93">
        <v>6</v>
      </c>
      <c r="B7" s="134" t="s">
        <v>599</v>
      </c>
      <c r="C7" s="135" t="s">
        <v>600</v>
      </c>
      <c r="D7" s="139">
        <v>35340</v>
      </c>
      <c r="E7" s="140">
        <v>37864</v>
      </c>
      <c r="F7" s="141">
        <v>50485</v>
      </c>
      <c r="G7" s="75"/>
      <c r="H7" s="133"/>
    </row>
    <row r="8" spans="1:8">
      <c r="A8" s="93">
        <v>7</v>
      </c>
      <c r="B8" s="134" t="s">
        <v>601</v>
      </c>
      <c r="C8" s="135" t="s">
        <v>602</v>
      </c>
      <c r="D8" s="139">
        <v>41230</v>
      </c>
      <c r="E8" s="140">
        <v>44175</v>
      </c>
      <c r="F8" s="141">
        <v>58900</v>
      </c>
      <c r="G8" s="75"/>
      <c r="H8" s="133"/>
    </row>
    <row r="9" spans="1:8">
      <c r="A9" s="93">
        <v>8</v>
      </c>
      <c r="B9" s="134" t="s">
        <v>603</v>
      </c>
      <c r="C9" s="135" t="s">
        <v>604</v>
      </c>
      <c r="D9" s="139">
        <v>47117</v>
      </c>
      <c r="E9" s="140">
        <v>50483</v>
      </c>
      <c r="F9" s="141">
        <v>67310</v>
      </c>
      <c r="G9" s="75"/>
      <c r="H9" s="133"/>
    </row>
    <row r="10" spans="1:8">
      <c r="A10" s="93">
        <v>9</v>
      </c>
      <c r="B10" s="134" t="s">
        <v>605</v>
      </c>
      <c r="C10" s="135" t="s">
        <v>606</v>
      </c>
      <c r="D10" s="139">
        <v>50652</v>
      </c>
      <c r="E10" s="140">
        <v>54270</v>
      </c>
      <c r="F10" s="141">
        <v>72360</v>
      </c>
      <c r="G10" s="75"/>
      <c r="H10" s="133"/>
    </row>
    <row r="11" spans="1:8">
      <c r="A11" s="93">
        <v>10</v>
      </c>
      <c r="B11" s="134" t="s">
        <v>607</v>
      </c>
      <c r="C11" s="135" t="s">
        <v>608</v>
      </c>
      <c r="D11" s="139">
        <v>56280</v>
      </c>
      <c r="E11" s="140">
        <v>60300</v>
      </c>
      <c r="F11" s="141">
        <v>80400</v>
      </c>
      <c r="G11" s="75"/>
      <c r="H11" s="133"/>
    </row>
    <row r="12" spans="1:8">
      <c r="A12" s="93">
        <v>11</v>
      </c>
      <c r="B12" s="134" t="s">
        <v>609</v>
      </c>
      <c r="C12" s="135" t="s">
        <v>610</v>
      </c>
      <c r="D12" s="139">
        <v>61908</v>
      </c>
      <c r="E12" s="140">
        <v>66330</v>
      </c>
      <c r="F12" s="141">
        <v>88440</v>
      </c>
      <c r="G12" s="75"/>
      <c r="H12" s="133"/>
    </row>
    <row r="13" spans="1:8">
      <c r="A13" s="93">
        <v>12</v>
      </c>
      <c r="B13" s="134" t="s">
        <v>611</v>
      </c>
      <c r="C13" s="135" t="s">
        <v>612</v>
      </c>
      <c r="D13" s="139">
        <v>67536</v>
      </c>
      <c r="E13" s="140">
        <v>72360</v>
      </c>
      <c r="F13" s="141">
        <v>96480</v>
      </c>
      <c r="G13" s="75"/>
      <c r="H13" s="133"/>
    </row>
    <row r="14" spans="1:8">
      <c r="A14" s="93">
        <v>13</v>
      </c>
      <c r="B14" s="134" t="s">
        <v>613</v>
      </c>
      <c r="C14" s="135" t="s">
        <v>614</v>
      </c>
      <c r="D14" s="139">
        <v>73161</v>
      </c>
      <c r="E14" s="140">
        <v>78386</v>
      </c>
      <c r="F14" s="141">
        <v>104515</v>
      </c>
      <c r="G14" s="75"/>
      <c r="H14" s="133"/>
    </row>
    <row r="15" spans="1:8">
      <c r="A15" s="93">
        <v>14</v>
      </c>
      <c r="B15" s="134" t="s">
        <v>615</v>
      </c>
      <c r="C15" s="135" t="s">
        <v>616</v>
      </c>
      <c r="D15" s="139">
        <v>76962</v>
      </c>
      <c r="E15" s="140">
        <v>82459</v>
      </c>
      <c r="F15" s="141">
        <v>109945</v>
      </c>
      <c r="G15" s="75"/>
      <c r="H15" s="133"/>
    </row>
    <row r="16" spans="1:8">
      <c r="A16" s="93">
        <v>15</v>
      </c>
      <c r="B16" s="134" t="s">
        <v>617</v>
      </c>
      <c r="C16" s="135" t="s">
        <v>618</v>
      </c>
      <c r="D16" s="139">
        <v>79380</v>
      </c>
      <c r="E16" s="140">
        <v>85050</v>
      </c>
      <c r="F16" s="141">
        <v>113400</v>
      </c>
      <c r="G16" s="75"/>
      <c r="H16" s="133"/>
    </row>
    <row r="17" spans="1:8">
      <c r="A17" s="93">
        <v>16</v>
      </c>
      <c r="B17" s="134" t="s">
        <v>619</v>
      </c>
      <c r="C17" s="135" t="s">
        <v>620</v>
      </c>
      <c r="D17" s="139">
        <v>84294</v>
      </c>
      <c r="E17" s="140">
        <v>90315</v>
      </c>
      <c r="F17" s="141">
        <v>120420</v>
      </c>
      <c r="G17" s="75"/>
      <c r="H17" s="133"/>
    </row>
    <row r="18" spans="1:8">
      <c r="A18" s="93">
        <v>17</v>
      </c>
      <c r="B18" s="134" t="s">
        <v>621</v>
      </c>
      <c r="C18" s="135" t="s">
        <v>622</v>
      </c>
      <c r="D18" s="139">
        <v>89208</v>
      </c>
      <c r="E18" s="140">
        <v>95580</v>
      </c>
      <c r="F18" s="141">
        <v>127440</v>
      </c>
      <c r="G18" s="75"/>
      <c r="H18" s="133"/>
    </row>
    <row r="19" spans="1:8">
      <c r="A19" s="93">
        <v>18</v>
      </c>
      <c r="B19" s="134" t="s">
        <v>623</v>
      </c>
      <c r="C19" s="135" t="s">
        <v>624</v>
      </c>
      <c r="D19" s="139">
        <v>94122</v>
      </c>
      <c r="E19" s="140">
        <v>100845</v>
      </c>
      <c r="F19" s="141">
        <v>134460</v>
      </c>
      <c r="G19" s="75"/>
      <c r="H19" s="133"/>
    </row>
    <row r="20" spans="1:8">
      <c r="A20" s="93">
        <v>19</v>
      </c>
      <c r="B20" s="134" t="s">
        <v>625</v>
      </c>
      <c r="C20" s="135" t="s">
        <v>626</v>
      </c>
      <c r="D20" s="139">
        <v>99036</v>
      </c>
      <c r="E20" s="140">
        <v>106110</v>
      </c>
      <c r="F20" s="142">
        <v>141480</v>
      </c>
      <c r="G20" s="75"/>
      <c r="H20" s="133"/>
    </row>
    <row r="21" spans="1:8">
      <c r="A21" s="93">
        <v>20</v>
      </c>
      <c r="B21" s="134" t="s">
        <v>627</v>
      </c>
      <c r="C21" s="135" t="s">
        <v>628</v>
      </c>
      <c r="D21" s="139">
        <v>103950</v>
      </c>
      <c r="E21" s="140">
        <v>111375</v>
      </c>
      <c r="F21" s="142">
        <v>148500</v>
      </c>
      <c r="G21" s="75"/>
      <c r="H21" s="133"/>
    </row>
    <row r="22" spans="1:8">
      <c r="A22" s="93">
        <v>21</v>
      </c>
      <c r="B22" s="134" t="s">
        <v>629</v>
      </c>
      <c r="C22" s="135" t="s">
        <v>630</v>
      </c>
      <c r="D22" s="139">
        <v>108864</v>
      </c>
      <c r="E22" s="140">
        <v>116640</v>
      </c>
      <c r="F22" s="142">
        <v>155520</v>
      </c>
      <c r="G22" s="75"/>
      <c r="H22" s="133"/>
    </row>
    <row r="23" spans="1:8">
      <c r="A23" s="93">
        <v>22</v>
      </c>
      <c r="B23" s="134" t="s">
        <v>631</v>
      </c>
      <c r="C23" s="135" t="s">
        <v>632</v>
      </c>
      <c r="D23" s="139">
        <v>113778</v>
      </c>
      <c r="E23" s="140">
        <v>121905</v>
      </c>
      <c r="F23" s="142">
        <v>162540</v>
      </c>
      <c r="G23" s="75"/>
      <c r="H23" s="133"/>
    </row>
    <row r="24" spans="1:8">
      <c r="A24" s="93">
        <v>23</v>
      </c>
      <c r="B24" s="134" t="s">
        <v>633</v>
      </c>
      <c r="C24" s="135" t="s">
        <v>634</v>
      </c>
      <c r="D24" s="139">
        <v>118692</v>
      </c>
      <c r="E24" s="140">
        <v>127170</v>
      </c>
      <c r="F24" s="142">
        <v>169560</v>
      </c>
      <c r="G24" s="75"/>
      <c r="H24" s="133"/>
    </row>
    <row r="25" spans="1:8">
      <c r="A25" s="93">
        <v>24</v>
      </c>
      <c r="B25" s="134" t="s">
        <v>635</v>
      </c>
      <c r="C25" s="135" t="s">
        <v>636</v>
      </c>
      <c r="D25" s="139">
        <v>123606</v>
      </c>
      <c r="E25" s="140">
        <v>132435</v>
      </c>
      <c r="F25" s="142">
        <v>176580</v>
      </c>
      <c r="G25" s="75"/>
      <c r="H25" s="133"/>
    </row>
    <row r="26" spans="1:8">
      <c r="A26" s="93">
        <v>25</v>
      </c>
      <c r="B26" s="134" t="s">
        <v>637</v>
      </c>
      <c r="C26" s="135" t="s">
        <v>638</v>
      </c>
      <c r="D26" s="139">
        <v>128520</v>
      </c>
      <c r="E26" s="140">
        <v>137700</v>
      </c>
      <c r="F26" s="142">
        <v>183600</v>
      </c>
      <c r="G26" s="75"/>
      <c r="H26" s="133"/>
    </row>
    <row r="27" spans="1:8">
      <c r="A27" s="93">
        <v>26</v>
      </c>
      <c r="B27" s="134" t="s">
        <v>639</v>
      </c>
      <c r="C27" s="135" t="s">
        <v>640</v>
      </c>
      <c r="D27" s="139">
        <v>133434</v>
      </c>
      <c r="E27" s="140">
        <v>142965</v>
      </c>
      <c r="F27" s="142">
        <v>190620</v>
      </c>
      <c r="G27" s="75"/>
      <c r="H27" s="133"/>
    </row>
    <row r="28" spans="1:8">
      <c r="A28" s="93">
        <v>27</v>
      </c>
      <c r="B28" s="134" t="s">
        <v>641</v>
      </c>
      <c r="C28" s="135" t="s">
        <v>642</v>
      </c>
      <c r="D28" s="139">
        <v>138348</v>
      </c>
      <c r="E28" s="140">
        <v>148230</v>
      </c>
      <c r="F28" s="142">
        <v>197640</v>
      </c>
      <c r="G28" s="75"/>
      <c r="H28" s="133"/>
    </row>
    <row r="29" spans="1:8">
      <c r="A29" s="93">
        <v>28</v>
      </c>
      <c r="B29" s="134" t="s">
        <v>643</v>
      </c>
      <c r="C29" s="135" t="s">
        <v>644</v>
      </c>
      <c r="D29" s="139">
        <v>143262</v>
      </c>
      <c r="E29" s="140">
        <v>153495</v>
      </c>
      <c r="F29" s="142">
        <v>204660</v>
      </c>
      <c r="G29" s="75"/>
      <c r="H29" s="133"/>
    </row>
    <row r="30" spans="1:8">
      <c r="A30" s="93">
        <v>29</v>
      </c>
      <c r="B30" s="134" t="s">
        <v>645</v>
      </c>
      <c r="C30" s="135" t="s">
        <v>646</v>
      </c>
      <c r="D30" s="139">
        <v>148176</v>
      </c>
      <c r="E30" s="140">
        <v>158760</v>
      </c>
      <c r="F30" s="142">
        <v>211680</v>
      </c>
      <c r="G30" s="75"/>
      <c r="H30" s="133"/>
    </row>
    <row r="31" spans="1:8">
      <c r="A31" s="93">
        <v>30</v>
      </c>
      <c r="B31" s="134" t="s">
        <v>647</v>
      </c>
      <c r="C31" s="135" t="s">
        <v>648</v>
      </c>
      <c r="D31" s="139">
        <v>153090</v>
      </c>
      <c r="E31" s="140">
        <v>164025</v>
      </c>
      <c r="F31" s="142">
        <v>218700</v>
      </c>
      <c r="G31" s="75"/>
      <c r="H31" s="133"/>
    </row>
    <row r="32" spans="1:8">
      <c r="A32" s="93">
        <v>31</v>
      </c>
      <c r="B32" s="134" t="s">
        <v>649</v>
      </c>
      <c r="C32" s="135" t="s">
        <v>650</v>
      </c>
      <c r="D32" s="139">
        <v>156902</v>
      </c>
      <c r="E32" s="140">
        <v>168109</v>
      </c>
      <c r="F32" s="142">
        <v>224145</v>
      </c>
      <c r="G32" s="75"/>
      <c r="H32" s="133"/>
    </row>
    <row r="33" spans="1:8">
      <c r="A33" s="93">
        <v>32</v>
      </c>
      <c r="B33" s="134" t="s">
        <v>651</v>
      </c>
      <c r="C33" s="135" t="s">
        <v>652</v>
      </c>
      <c r="D33" s="139">
        <v>160633</v>
      </c>
      <c r="E33" s="140">
        <v>172106</v>
      </c>
      <c r="F33" s="142">
        <v>229475</v>
      </c>
      <c r="G33" s="75"/>
      <c r="H33" s="133"/>
    </row>
    <row r="34" spans="1:8">
      <c r="A34" s="93">
        <v>33</v>
      </c>
      <c r="B34" s="134" t="s">
        <v>653</v>
      </c>
      <c r="C34" s="135" t="s">
        <v>654</v>
      </c>
      <c r="D34" s="139">
        <v>164196</v>
      </c>
      <c r="E34" s="140">
        <v>175924</v>
      </c>
      <c r="F34" s="142">
        <v>234565</v>
      </c>
      <c r="G34" s="75"/>
      <c r="H34" s="133"/>
    </row>
    <row r="35" spans="1:8">
      <c r="A35" s="93">
        <v>34</v>
      </c>
      <c r="B35" s="134" t="s">
        <v>655</v>
      </c>
      <c r="C35" s="135" t="s">
        <v>656</v>
      </c>
      <c r="D35" s="139">
        <v>167930</v>
      </c>
      <c r="E35" s="140">
        <v>179925</v>
      </c>
      <c r="F35" s="142">
        <v>239900</v>
      </c>
      <c r="G35" s="75"/>
      <c r="H35" s="133"/>
    </row>
    <row r="36" spans="1:8">
      <c r="A36" s="93">
        <v>35</v>
      </c>
      <c r="B36" s="134" t="s">
        <v>657</v>
      </c>
      <c r="C36" s="135" t="s">
        <v>658</v>
      </c>
      <c r="D36" s="139">
        <v>171490</v>
      </c>
      <c r="E36" s="140">
        <v>183739</v>
      </c>
      <c r="F36" s="142">
        <v>244985</v>
      </c>
      <c r="G36" s="75"/>
      <c r="H36" s="133"/>
    </row>
    <row r="37" spans="1:8">
      <c r="A37" s="93">
        <v>36</v>
      </c>
      <c r="B37" s="134" t="s">
        <v>659</v>
      </c>
      <c r="C37" s="135" t="s">
        <v>660</v>
      </c>
      <c r="D37" s="139">
        <v>181157</v>
      </c>
      <c r="E37" s="140">
        <v>194096</v>
      </c>
      <c r="F37" s="142">
        <v>258795</v>
      </c>
      <c r="G37" s="75"/>
      <c r="H37" s="133"/>
    </row>
    <row r="38" spans="1:8">
      <c r="A38" s="93">
        <v>37</v>
      </c>
      <c r="B38" s="134" t="s">
        <v>661</v>
      </c>
      <c r="C38" s="135" t="s">
        <v>662</v>
      </c>
      <c r="D38" s="139">
        <v>187544</v>
      </c>
      <c r="E38" s="140">
        <v>200940</v>
      </c>
      <c r="F38" s="142">
        <v>267920</v>
      </c>
      <c r="G38" s="75"/>
      <c r="H38" s="133"/>
    </row>
    <row r="39" spans="1:8">
      <c r="A39" s="93">
        <v>38</v>
      </c>
      <c r="B39" s="134" t="s">
        <v>663</v>
      </c>
      <c r="C39" s="135" t="s">
        <v>664</v>
      </c>
      <c r="D39" s="139">
        <v>191286</v>
      </c>
      <c r="E39" s="140">
        <v>204949</v>
      </c>
      <c r="F39" s="142">
        <v>273265</v>
      </c>
      <c r="G39" s="75"/>
      <c r="H39" s="133"/>
    </row>
    <row r="40" spans="1:8">
      <c r="A40" s="93">
        <v>39</v>
      </c>
      <c r="B40" s="134" t="s">
        <v>665</v>
      </c>
      <c r="C40" s="135" t="s">
        <v>666</v>
      </c>
      <c r="D40" s="139">
        <v>194849</v>
      </c>
      <c r="E40" s="140">
        <v>208766</v>
      </c>
      <c r="F40" s="142">
        <v>278355</v>
      </c>
      <c r="G40" s="75"/>
      <c r="H40" s="133"/>
    </row>
    <row r="41" spans="1:8">
      <c r="A41" s="93">
        <v>40</v>
      </c>
      <c r="B41" s="134" t="s">
        <v>667</v>
      </c>
      <c r="C41" s="135" t="s">
        <v>668</v>
      </c>
      <c r="D41" s="139">
        <v>198590</v>
      </c>
      <c r="E41" s="140">
        <v>212775</v>
      </c>
      <c r="F41" s="142">
        <v>283700</v>
      </c>
      <c r="G41" s="75"/>
      <c r="H41" s="133"/>
    </row>
    <row r="42" spans="1:8">
      <c r="A42" s="93">
        <v>41</v>
      </c>
      <c r="B42" s="134" t="s">
        <v>669</v>
      </c>
      <c r="C42" s="135" t="s">
        <v>670</v>
      </c>
      <c r="D42" s="139">
        <v>202146</v>
      </c>
      <c r="E42" s="140">
        <v>216585</v>
      </c>
      <c r="F42" s="142">
        <v>288780</v>
      </c>
      <c r="G42" s="75"/>
      <c r="H42" s="133"/>
    </row>
    <row r="43" spans="1:8">
      <c r="A43" s="93">
        <v>42</v>
      </c>
      <c r="B43" s="134" t="s">
        <v>671</v>
      </c>
      <c r="C43" s="135" t="s">
        <v>672</v>
      </c>
      <c r="D43" s="139">
        <v>205884</v>
      </c>
      <c r="E43" s="140">
        <v>220590</v>
      </c>
      <c r="F43" s="142">
        <v>294120</v>
      </c>
      <c r="G43" s="75"/>
      <c r="H43" s="133"/>
    </row>
    <row r="44" spans="1:8">
      <c r="A44" s="93">
        <v>43</v>
      </c>
      <c r="B44" s="134" t="s">
        <v>673</v>
      </c>
      <c r="C44" s="135" t="s">
        <v>674</v>
      </c>
      <c r="D44" s="139">
        <v>209454</v>
      </c>
      <c r="E44" s="140">
        <v>224415</v>
      </c>
      <c r="F44" s="142">
        <v>299220</v>
      </c>
      <c r="G44" s="75"/>
      <c r="H44" s="133"/>
    </row>
    <row r="45" spans="1:8">
      <c r="A45" s="93">
        <v>44</v>
      </c>
      <c r="B45" s="134" t="s">
        <v>675</v>
      </c>
      <c r="C45" s="135" t="s">
        <v>676</v>
      </c>
      <c r="D45" s="139">
        <v>213014</v>
      </c>
      <c r="E45" s="140">
        <v>228229</v>
      </c>
      <c r="F45" s="142">
        <v>304305</v>
      </c>
      <c r="G45" s="75"/>
      <c r="H45" s="133"/>
    </row>
    <row r="46" spans="1:8">
      <c r="A46" s="93">
        <v>45</v>
      </c>
      <c r="B46" s="134" t="s">
        <v>677</v>
      </c>
      <c r="C46" s="135" t="s">
        <v>678</v>
      </c>
      <c r="D46" s="139">
        <v>216577</v>
      </c>
      <c r="E46" s="140">
        <v>232046</v>
      </c>
      <c r="F46" s="142">
        <v>309395</v>
      </c>
      <c r="G46" s="75"/>
      <c r="H46" s="133"/>
    </row>
    <row r="47" spans="1:8">
      <c r="A47" s="93">
        <v>46</v>
      </c>
      <c r="B47" s="134" t="s">
        <v>679</v>
      </c>
      <c r="C47" s="135" t="s">
        <v>680</v>
      </c>
      <c r="D47" s="139">
        <v>220318</v>
      </c>
      <c r="E47" s="140">
        <v>236055</v>
      </c>
      <c r="F47" s="142">
        <v>314740</v>
      </c>
      <c r="G47" s="75"/>
      <c r="H47" s="133"/>
    </row>
    <row r="48" spans="1:8">
      <c r="A48" s="93">
        <v>47</v>
      </c>
      <c r="B48" s="134" t="s">
        <v>681</v>
      </c>
      <c r="C48" s="135" t="s">
        <v>682</v>
      </c>
      <c r="D48" s="139">
        <v>223878</v>
      </c>
      <c r="E48" s="140">
        <v>239869</v>
      </c>
      <c r="F48" s="142">
        <v>319825</v>
      </c>
      <c r="G48" s="75"/>
      <c r="H48" s="133"/>
    </row>
    <row r="49" spans="1:8">
      <c r="A49" s="93">
        <v>48</v>
      </c>
      <c r="B49" s="134" t="s">
        <v>683</v>
      </c>
      <c r="C49" s="135" t="s">
        <v>684</v>
      </c>
      <c r="D49" s="139">
        <v>227262</v>
      </c>
      <c r="E49" s="140">
        <v>243495</v>
      </c>
      <c r="F49" s="142">
        <v>324660</v>
      </c>
      <c r="G49" s="75"/>
      <c r="H49" s="133"/>
    </row>
    <row r="50" spans="1:8">
      <c r="A50" s="93">
        <v>49</v>
      </c>
      <c r="B50" s="134" t="s">
        <v>685</v>
      </c>
      <c r="C50" s="135" t="s">
        <v>686</v>
      </c>
      <c r="D50" s="139">
        <v>230825</v>
      </c>
      <c r="E50" s="140">
        <v>247313</v>
      </c>
      <c r="F50" s="142">
        <v>329750</v>
      </c>
      <c r="G50" s="75"/>
      <c r="H50" s="133"/>
    </row>
    <row r="51" spans="1:8">
      <c r="A51" s="93">
        <v>50</v>
      </c>
      <c r="B51" s="134" t="s">
        <v>687</v>
      </c>
      <c r="C51" s="135" t="s">
        <v>688</v>
      </c>
      <c r="D51" s="139">
        <v>232187</v>
      </c>
      <c r="E51" s="140">
        <v>248771</v>
      </c>
      <c r="F51" s="142">
        <v>331695</v>
      </c>
      <c r="G51" s="75"/>
      <c r="H51" s="133"/>
    </row>
    <row r="52" spans="1:8">
      <c r="A52" s="93">
        <v>51</v>
      </c>
      <c r="B52" s="134" t="s">
        <v>689</v>
      </c>
      <c r="C52" s="135" t="s">
        <v>690</v>
      </c>
      <c r="D52" s="139">
        <v>233415</v>
      </c>
      <c r="E52" s="140">
        <v>250088</v>
      </c>
      <c r="F52" s="142">
        <v>333450</v>
      </c>
      <c r="G52" s="75"/>
      <c r="H52" s="133"/>
    </row>
    <row r="53" spans="1:8">
      <c r="A53" s="93">
        <v>52</v>
      </c>
      <c r="B53" s="134" t="s">
        <v>691</v>
      </c>
      <c r="C53" s="135" t="s">
        <v>692</v>
      </c>
      <c r="D53" s="139">
        <v>236733</v>
      </c>
      <c r="E53" s="140">
        <v>253643</v>
      </c>
      <c r="F53" s="142">
        <v>338190</v>
      </c>
      <c r="G53" s="75"/>
      <c r="H53" s="133"/>
    </row>
    <row r="54" spans="1:8">
      <c r="A54" s="93">
        <v>53</v>
      </c>
      <c r="B54" s="134" t="s">
        <v>693</v>
      </c>
      <c r="C54" s="135" t="s">
        <v>694</v>
      </c>
      <c r="D54" s="139">
        <v>240230</v>
      </c>
      <c r="E54" s="140">
        <v>257389</v>
      </c>
      <c r="F54" s="142">
        <v>343185</v>
      </c>
      <c r="G54" s="75"/>
      <c r="H54" s="133"/>
    </row>
    <row r="55" spans="1:8">
      <c r="A55" s="93">
        <v>54</v>
      </c>
      <c r="B55" s="134" t="s">
        <v>695</v>
      </c>
      <c r="C55" s="135" t="s">
        <v>696</v>
      </c>
      <c r="D55" s="139">
        <v>243548</v>
      </c>
      <c r="E55" s="140">
        <v>260944</v>
      </c>
      <c r="F55" s="142">
        <v>347925</v>
      </c>
      <c r="G55" s="75"/>
      <c r="H55" s="133"/>
    </row>
    <row r="56" spans="1:8">
      <c r="A56" s="93">
        <v>55</v>
      </c>
      <c r="B56" s="134" t="s">
        <v>697</v>
      </c>
      <c r="C56" s="135" t="s">
        <v>698</v>
      </c>
      <c r="D56" s="139">
        <v>247041</v>
      </c>
      <c r="E56" s="140">
        <v>264686</v>
      </c>
      <c r="F56" s="142">
        <v>352915</v>
      </c>
      <c r="G56" s="75"/>
      <c r="H56" s="133"/>
    </row>
    <row r="57" spans="1:8">
      <c r="A57" s="93">
        <v>56</v>
      </c>
      <c r="B57" s="134" t="s">
        <v>699</v>
      </c>
      <c r="C57" s="135" t="s">
        <v>700</v>
      </c>
      <c r="D57" s="139">
        <v>250366</v>
      </c>
      <c r="E57" s="140">
        <v>268249</v>
      </c>
      <c r="F57" s="142">
        <v>357665</v>
      </c>
      <c r="G57" s="75"/>
      <c r="H57" s="133"/>
    </row>
    <row r="58" spans="1:8">
      <c r="A58" s="93">
        <v>57</v>
      </c>
      <c r="B58" s="134" t="s">
        <v>701</v>
      </c>
      <c r="C58" s="135" t="s">
        <v>702</v>
      </c>
      <c r="D58" s="139">
        <v>253680</v>
      </c>
      <c r="E58" s="140">
        <v>271800</v>
      </c>
      <c r="F58" s="142">
        <v>362400</v>
      </c>
      <c r="G58" s="75"/>
      <c r="H58" s="133"/>
    </row>
    <row r="59" spans="1:8">
      <c r="A59" s="93">
        <v>58</v>
      </c>
      <c r="B59" s="134" t="s">
        <v>703</v>
      </c>
      <c r="C59" s="135" t="s">
        <v>704</v>
      </c>
      <c r="D59" s="139">
        <v>257002</v>
      </c>
      <c r="E59" s="140">
        <v>275359</v>
      </c>
      <c r="F59" s="142">
        <v>367145</v>
      </c>
      <c r="G59" s="75"/>
      <c r="H59" s="133"/>
    </row>
    <row r="60" spans="1:8">
      <c r="A60" s="93">
        <v>59</v>
      </c>
      <c r="B60" s="134" t="s">
        <v>705</v>
      </c>
      <c r="C60" s="135" t="s">
        <v>706</v>
      </c>
      <c r="D60" s="139">
        <v>260327</v>
      </c>
      <c r="E60" s="140">
        <v>278921</v>
      </c>
      <c r="F60" s="142">
        <v>371895</v>
      </c>
      <c r="G60" s="75"/>
      <c r="H60" s="133"/>
    </row>
    <row r="61" spans="1:8">
      <c r="A61" s="93">
        <v>60</v>
      </c>
      <c r="B61" s="134" t="s">
        <v>707</v>
      </c>
      <c r="C61" s="135" t="s">
        <v>708</v>
      </c>
      <c r="D61" s="139">
        <v>263641</v>
      </c>
      <c r="E61" s="140">
        <v>282473</v>
      </c>
      <c r="F61" s="142">
        <v>376630</v>
      </c>
      <c r="G61" s="75"/>
      <c r="H61" s="133"/>
    </row>
    <row r="62" spans="1:8">
      <c r="A62" s="93">
        <v>61</v>
      </c>
      <c r="B62" s="134" t="s">
        <v>709</v>
      </c>
      <c r="C62" s="135" t="s">
        <v>710</v>
      </c>
      <c r="D62" s="139">
        <v>266963</v>
      </c>
      <c r="E62" s="140">
        <v>286031</v>
      </c>
      <c r="F62" s="142">
        <v>381375</v>
      </c>
      <c r="G62" s="75"/>
      <c r="H62" s="133"/>
    </row>
    <row r="63" spans="1:8">
      <c r="A63" s="93">
        <v>62</v>
      </c>
      <c r="B63" s="134" t="s">
        <v>711</v>
      </c>
      <c r="C63" s="135" t="s">
        <v>712</v>
      </c>
      <c r="D63" s="139">
        <v>270281</v>
      </c>
      <c r="E63" s="140">
        <v>289586</v>
      </c>
      <c r="F63" s="142">
        <v>386115</v>
      </c>
      <c r="G63" s="75"/>
      <c r="H63" s="133"/>
    </row>
    <row r="64" spans="1:8">
      <c r="A64" s="93">
        <v>63</v>
      </c>
      <c r="B64" s="134" t="s">
        <v>713</v>
      </c>
      <c r="C64" s="135" t="s">
        <v>714</v>
      </c>
      <c r="D64" s="139">
        <v>273606</v>
      </c>
      <c r="E64" s="140">
        <v>293149</v>
      </c>
      <c r="F64" s="142">
        <v>390865</v>
      </c>
      <c r="G64" s="75"/>
      <c r="H64" s="133"/>
    </row>
    <row r="65" spans="1:8">
      <c r="A65" s="93">
        <v>64</v>
      </c>
      <c r="B65" s="134" t="s">
        <v>715</v>
      </c>
      <c r="C65" s="135" t="s">
        <v>716</v>
      </c>
      <c r="D65" s="139">
        <v>276920</v>
      </c>
      <c r="E65" s="140">
        <v>296700</v>
      </c>
      <c r="F65" s="142">
        <v>395600</v>
      </c>
      <c r="G65" s="75"/>
      <c r="H65" s="133"/>
    </row>
    <row r="66" spans="1:8">
      <c r="A66" s="93">
        <v>65</v>
      </c>
      <c r="B66" s="134" t="s">
        <v>717</v>
      </c>
      <c r="C66" s="135" t="s">
        <v>718</v>
      </c>
      <c r="D66" s="139">
        <v>280242</v>
      </c>
      <c r="E66" s="140">
        <v>300259</v>
      </c>
      <c r="F66" s="142">
        <v>400345</v>
      </c>
      <c r="G66" s="75"/>
      <c r="H66" s="133"/>
    </row>
    <row r="67" spans="1:8">
      <c r="A67" s="93">
        <v>66</v>
      </c>
      <c r="B67" s="134" t="s">
        <v>719</v>
      </c>
      <c r="C67" s="135" t="s">
        <v>720</v>
      </c>
      <c r="D67" s="139">
        <v>283378</v>
      </c>
      <c r="E67" s="140">
        <v>303619</v>
      </c>
      <c r="F67" s="142">
        <v>404825</v>
      </c>
      <c r="G67" s="75"/>
      <c r="H67" s="133"/>
    </row>
    <row r="68" spans="1:8">
      <c r="A68" s="93">
        <v>67</v>
      </c>
      <c r="B68" s="134" t="s">
        <v>721</v>
      </c>
      <c r="C68" s="135" t="s">
        <v>722</v>
      </c>
      <c r="D68" s="139">
        <v>286703</v>
      </c>
      <c r="E68" s="140">
        <v>307181</v>
      </c>
      <c r="F68" s="142">
        <v>409575</v>
      </c>
      <c r="G68" s="75"/>
      <c r="H68" s="133"/>
    </row>
    <row r="69" spans="1:8">
      <c r="A69" s="93">
        <v>68</v>
      </c>
      <c r="B69" s="134" t="s">
        <v>723</v>
      </c>
      <c r="C69" s="135" t="s">
        <v>724</v>
      </c>
      <c r="D69" s="139">
        <v>290021</v>
      </c>
      <c r="E69" s="140">
        <v>310736</v>
      </c>
      <c r="F69" s="142">
        <v>414315</v>
      </c>
      <c r="G69" s="75"/>
      <c r="H69" s="133"/>
    </row>
    <row r="70" spans="1:8">
      <c r="A70" s="93">
        <v>69</v>
      </c>
      <c r="B70" s="134" t="s">
        <v>725</v>
      </c>
      <c r="C70" s="135" t="s">
        <v>726</v>
      </c>
      <c r="D70" s="139">
        <v>293171</v>
      </c>
      <c r="E70" s="140">
        <v>314111</v>
      </c>
      <c r="F70" s="142">
        <v>418815</v>
      </c>
      <c r="G70" s="75"/>
      <c r="H70" s="133"/>
    </row>
    <row r="71" spans="1:8">
      <c r="A71" s="93">
        <v>70</v>
      </c>
      <c r="B71" s="134" t="s">
        <v>727</v>
      </c>
      <c r="C71" s="135" t="s">
        <v>728</v>
      </c>
      <c r="D71" s="139">
        <v>304651</v>
      </c>
      <c r="E71" s="140">
        <v>326411</v>
      </c>
      <c r="F71" s="142">
        <v>435215</v>
      </c>
      <c r="G71" s="75"/>
      <c r="H71" s="133"/>
    </row>
    <row r="72" spans="1:8">
      <c r="A72" s="93">
        <v>71</v>
      </c>
      <c r="B72" s="134" t="s">
        <v>729</v>
      </c>
      <c r="C72" s="135" t="s">
        <v>730</v>
      </c>
      <c r="D72" s="139">
        <v>328724</v>
      </c>
      <c r="E72" s="140">
        <v>352204</v>
      </c>
      <c r="F72" s="142">
        <v>469605</v>
      </c>
      <c r="G72" s="75"/>
      <c r="H72" s="133"/>
    </row>
    <row r="73" spans="1:8">
      <c r="A73" s="93">
        <v>72</v>
      </c>
      <c r="B73" s="134" t="s">
        <v>731</v>
      </c>
      <c r="C73" s="135" t="s">
        <v>732</v>
      </c>
      <c r="D73" s="139">
        <v>332175</v>
      </c>
      <c r="E73" s="140">
        <v>355901</v>
      </c>
      <c r="F73" s="142">
        <v>474535</v>
      </c>
      <c r="G73" s="75"/>
      <c r="H73" s="133"/>
    </row>
    <row r="74" spans="1:8">
      <c r="A74" s="93">
        <v>73</v>
      </c>
      <c r="B74" s="134" t="s">
        <v>733</v>
      </c>
      <c r="C74" s="135" t="s">
        <v>734</v>
      </c>
      <c r="D74" s="139">
        <v>335811</v>
      </c>
      <c r="E74" s="140">
        <v>359798</v>
      </c>
      <c r="F74" s="142">
        <v>479730</v>
      </c>
      <c r="G74" s="75"/>
      <c r="H74" s="133"/>
    </row>
    <row r="75" spans="1:8">
      <c r="A75" s="93">
        <v>74</v>
      </c>
      <c r="B75" s="134" t="s">
        <v>735</v>
      </c>
      <c r="C75" s="135" t="s">
        <v>736</v>
      </c>
      <c r="D75" s="139">
        <v>339266</v>
      </c>
      <c r="E75" s="140">
        <v>363499</v>
      </c>
      <c r="F75" s="142">
        <v>484665</v>
      </c>
      <c r="G75" s="75"/>
      <c r="H75" s="133"/>
    </row>
    <row r="76" spans="1:8">
      <c r="A76" s="93">
        <v>75</v>
      </c>
      <c r="B76" s="134" t="s">
        <v>737</v>
      </c>
      <c r="C76" s="135" t="s">
        <v>738</v>
      </c>
      <c r="D76" s="139">
        <v>342713</v>
      </c>
      <c r="E76" s="140">
        <v>367193</v>
      </c>
      <c r="F76" s="142">
        <v>489590</v>
      </c>
      <c r="G76" s="75"/>
      <c r="H76" s="133"/>
    </row>
    <row r="77" spans="1:8">
      <c r="A77" s="93">
        <v>76</v>
      </c>
      <c r="B77" s="134" t="s">
        <v>739</v>
      </c>
      <c r="C77" s="135" t="s">
        <v>740</v>
      </c>
      <c r="D77" s="139">
        <v>346161</v>
      </c>
      <c r="E77" s="140">
        <v>370886</v>
      </c>
      <c r="F77" s="142">
        <v>494515</v>
      </c>
      <c r="G77" s="75"/>
      <c r="H77" s="133"/>
    </row>
    <row r="78" spans="1:8">
      <c r="A78" s="93">
        <v>77</v>
      </c>
      <c r="B78" s="134" t="s">
        <v>741</v>
      </c>
      <c r="C78" s="135" t="s">
        <v>742</v>
      </c>
      <c r="D78" s="139">
        <v>349804</v>
      </c>
      <c r="E78" s="140">
        <v>374790</v>
      </c>
      <c r="F78" s="142">
        <v>499720</v>
      </c>
      <c r="G78" s="75"/>
      <c r="H78" s="133"/>
    </row>
    <row r="79" spans="1:8">
      <c r="A79" s="93">
        <v>78</v>
      </c>
      <c r="B79" s="134" t="s">
        <v>743</v>
      </c>
      <c r="C79" s="135" t="s">
        <v>744</v>
      </c>
      <c r="D79" s="139">
        <v>353255</v>
      </c>
      <c r="E79" s="140">
        <v>378488</v>
      </c>
      <c r="F79" s="142">
        <v>504650</v>
      </c>
      <c r="G79" s="75"/>
      <c r="H79" s="133"/>
    </row>
    <row r="80" spans="1:8">
      <c r="A80" s="93">
        <v>79</v>
      </c>
      <c r="B80" s="134" t="s">
        <v>745</v>
      </c>
      <c r="C80" s="135" t="s">
        <v>746</v>
      </c>
      <c r="D80" s="139">
        <v>356710</v>
      </c>
      <c r="E80" s="140">
        <v>382189</v>
      </c>
      <c r="F80" s="142">
        <v>509585</v>
      </c>
      <c r="G80" s="75"/>
      <c r="H80" s="133"/>
    </row>
    <row r="81" spans="1:8">
      <c r="A81" s="93">
        <v>80</v>
      </c>
      <c r="B81" s="134" t="s">
        <v>747</v>
      </c>
      <c r="C81" s="135" t="s">
        <v>748</v>
      </c>
      <c r="D81" s="139">
        <v>360157</v>
      </c>
      <c r="E81" s="140">
        <v>385883</v>
      </c>
      <c r="F81" s="142">
        <v>514510</v>
      </c>
      <c r="G81" s="75"/>
      <c r="H81" s="133"/>
    </row>
    <row r="82" spans="1:8">
      <c r="A82" s="93">
        <v>81</v>
      </c>
      <c r="B82" s="134" t="s">
        <v>749</v>
      </c>
      <c r="C82" s="135" t="s">
        <v>750</v>
      </c>
      <c r="D82" s="139">
        <v>363605</v>
      </c>
      <c r="E82" s="140">
        <v>389576</v>
      </c>
      <c r="F82" s="142">
        <v>519435</v>
      </c>
      <c r="G82" s="75"/>
      <c r="H82" s="133"/>
    </row>
    <row r="83" spans="1:8">
      <c r="A83" s="93">
        <v>82</v>
      </c>
      <c r="B83" s="134" t="s">
        <v>751</v>
      </c>
      <c r="C83" s="135" t="s">
        <v>752</v>
      </c>
      <c r="D83" s="139">
        <v>367059</v>
      </c>
      <c r="E83" s="140">
        <v>393278</v>
      </c>
      <c r="F83" s="142">
        <v>524370</v>
      </c>
      <c r="G83" s="75"/>
      <c r="H83" s="133"/>
    </row>
    <row r="84" spans="1:8">
      <c r="A84" s="93">
        <v>83</v>
      </c>
      <c r="B84" s="134" t="s">
        <v>753</v>
      </c>
      <c r="C84" s="135" t="s">
        <v>754</v>
      </c>
      <c r="D84" s="139">
        <v>370507</v>
      </c>
      <c r="E84" s="140">
        <v>396971</v>
      </c>
      <c r="F84" s="142">
        <v>529295</v>
      </c>
      <c r="G84" s="75"/>
      <c r="H84" s="133"/>
    </row>
    <row r="85" spans="1:8">
      <c r="A85" s="93">
        <v>84</v>
      </c>
      <c r="B85" s="134" t="s">
        <v>755</v>
      </c>
      <c r="C85" s="135" t="s">
        <v>756</v>
      </c>
      <c r="D85" s="139">
        <v>380380</v>
      </c>
      <c r="E85" s="140">
        <v>407550</v>
      </c>
      <c r="F85" s="142">
        <v>543400</v>
      </c>
      <c r="G85" s="75"/>
      <c r="H85" s="133"/>
    </row>
    <row r="86" spans="1:8">
      <c r="A86" s="93">
        <v>85</v>
      </c>
      <c r="B86" s="134" t="s">
        <v>757</v>
      </c>
      <c r="C86" s="135" t="s">
        <v>758</v>
      </c>
      <c r="D86" s="139">
        <v>383891</v>
      </c>
      <c r="E86" s="140">
        <v>411311</v>
      </c>
      <c r="F86" s="142">
        <v>548415</v>
      </c>
      <c r="G86" s="75"/>
      <c r="H86" s="133"/>
    </row>
    <row r="87" spans="1:8">
      <c r="A87" s="93">
        <v>86</v>
      </c>
      <c r="B87" s="134" t="s">
        <v>759</v>
      </c>
      <c r="C87" s="135" t="s">
        <v>760</v>
      </c>
      <c r="D87" s="139">
        <v>387405</v>
      </c>
      <c r="E87" s="140">
        <v>415076</v>
      </c>
      <c r="F87" s="142">
        <v>553435</v>
      </c>
      <c r="G87" s="75"/>
      <c r="H87" s="133"/>
    </row>
    <row r="88" spans="1:8">
      <c r="A88" s="93">
        <v>87</v>
      </c>
      <c r="B88" s="134" t="s">
        <v>761</v>
      </c>
      <c r="C88" s="135" t="s">
        <v>762</v>
      </c>
      <c r="D88" s="139">
        <v>390915</v>
      </c>
      <c r="E88" s="140">
        <v>418838</v>
      </c>
      <c r="F88" s="142">
        <v>558450</v>
      </c>
      <c r="G88" s="75"/>
      <c r="H88" s="133"/>
    </row>
    <row r="89" spans="1:8">
      <c r="A89" s="93">
        <v>88</v>
      </c>
      <c r="B89" s="134" t="s">
        <v>763</v>
      </c>
      <c r="C89" s="135" t="s">
        <v>764</v>
      </c>
      <c r="D89" s="139">
        <v>394233</v>
      </c>
      <c r="E89" s="140">
        <v>422393</v>
      </c>
      <c r="F89" s="142">
        <v>563190</v>
      </c>
      <c r="G89" s="75"/>
      <c r="H89" s="133"/>
    </row>
    <row r="90" spans="1:8">
      <c r="A90" s="93">
        <v>89</v>
      </c>
      <c r="B90" s="134" t="s">
        <v>765</v>
      </c>
      <c r="C90" s="135" t="s">
        <v>766</v>
      </c>
      <c r="D90" s="139">
        <v>397740</v>
      </c>
      <c r="E90" s="140">
        <v>426150</v>
      </c>
      <c r="F90" s="142">
        <v>568200</v>
      </c>
      <c r="G90" s="75"/>
      <c r="H90" s="133"/>
    </row>
    <row r="91" spans="1:8">
      <c r="A91" s="93">
        <v>90</v>
      </c>
      <c r="B91" s="134" t="s">
        <v>767</v>
      </c>
      <c r="C91" s="135" t="s">
        <v>768</v>
      </c>
      <c r="D91" s="139">
        <v>401254</v>
      </c>
      <c r="E91" s="140">
        <v>429915</v>
      </c>
      <c r="F91" s="142">
        <v>573220</v>
      </c>
      <c r="G91" s="75"/>
      <c r="H91" s="133"/>
    </row>
    <row r="92" spans="1:8">
      <c r="A92" s="93">
        <v>91</v>
      </c>
      <c r="B92" s="134" t="s">
        <v>769</v>
      </c>
      <c r="C92" s="135" t="s">
        <v>770</v>
      </c>
      <c r="D92" s="139">
        <v>404569</v>
      </c>
      <c r="E92" s="140">
        <v>433466</v>
      </c>
      <c r="F92" s="142">
        <v>577955</v>
      </c>
      <c r="G92" s="75"/>
      <c r="H92" s="133"/>
    </row>
    <row r="93" spans="1:8">
      <c r="A93" s="93">
        <v>92</v>
      </c>
      <c r="B93" s="134" t="s">
        <v>771</v>
      </c>
      <c r="C93" s="135" t="s">
        <v>772</v>
      </c>
      <c r="D93" s="139">
        <v>408083</v>
      </c>
      <c r="E93" s="140">
        <v>437231</v>
      </c>
      <c r="F93" s="142">
        <v>582975</v>
      </c>
      <c r="G93" s="75"/>
      <c r="H93" s="133"/>
    </row>
    <row r="94" spans="1:8">
      <c r="A94" s="93">
        <v>93</v>
      </c>
      <c r="B94" s="134" t="s">
        <v>773</v>
      </c>
      <c r="C94" s="135" t="s">
        <v>774</v>
      </c>
      <c r="D94" s="139">
        <v>411394</v>
      </c>
      <c r="E94" s="140">
        <v>440779</v>
      </c>
      <c r="F94" s="142">
        <v>587705</v>
      </c>
      <c r="G94" s="75"/>
      <c r="H94" s="133"/>
    </row>
    <row r="95" spans="1:8">
      <c r="A95" s="93">
        <v>94</v>
      </c>
      <c r="B95" s="134" t="s">
        <v>775</v>
      </c>
      <c r="C95" s="135" t="s">
        <v>776</v>
      </c>
      <c r="D95" s="139">
        <v>414904</v>
      </c>
      <c r="E95" s="140">
        <v>444540</v>
      </c>
      <c r="F95" s="142">
        <v>592720</v>
      </c>
      <c r="G95" s="75"/>
      <c r="H95" s="133"/>
    </row>
    <row r="96" spans="1:8">
      <c r="A96" s="93">
        <v>95</v>
      </c>
      <c r="B96" s="134" t="s">
        <v>777</v>
      </c>
      <c r="C96" s="135" t="s">
        <v>778</v>
      </c>
      <c r="D96" s="139">
        <v>416696</v>
      </c>
      <c r="E96" s="140">
        <v>446460</v>
      </c>
      <c r="F96" s="142">
        <v>595280</v>
      </c>
      <c r="G96" s="75"/>
      <c r="H96" s="133"/>
    </row>
    <row r="97" spans="1:8">
      <c r="A97" s="93">
        <v>96</v>
      </c>
      <c r="B97" s="134" t="s">
        <v>779</v>
      </c>
      <c r="C97" s="135" t="s">
        <v>780</v>
      </c>
      <c r="D97" s="139">
        <v>418166</v>
      </c>
      <c r="E97" s="140">
        <v>448035</v>
      </c>
      <c r="F97" s="142">
        <v>597380</v>
      </c>
      <c r="G97" s="75"/>
      <c r="H97" s="133"/>
    </row>
    <row r="98" spans="1:8">
      <c r="A98" s="93">
        <v>97</v>
      </c>
      <c r="B98" s="134" t="s">
        <v>781</v>
      </c>
      <c r="C98" s="135" t="s">
        <v>782</v>
      </c>
      <c r="D98" s="139">
        <v>419384</v>
      </c>
      <c r="E98" s="140">
        <v>449340</v>
      </c>
      <c r="F98" s="142">
        <v>599120</v>
      </c>
      <c r="G98" s="75"/>
      <c r="H98" s="133"/>
    </row>
    <row r="99" spans="1:8">
      <c r="A99" s="93">
        <v>98</v>
      </c>
      <c r="B99" s="134" t="s">
        <v>783</v>
      </c>
      <c r="C99" s="135" t="s">
        <v>784</v>
      </c>
      <c r="D99" s="139">
        <v>420875</v>
      </c>
      <c r="E99" s="140">
        <v>450938</v>
      </c>
      <c r="F99" s="142">
        <v>601250</v>
      </c>
      <c r="G99" s="75"/>
      <c r="H99" s="133"/>
    </row>
    <row r="100" spans="1:8">
      <c r="A100" s="93">
        <v>99</v>
      </c>
      <c r="B100" s="134" t="s">
        <v>785</v>
      </c>
      <c r="C100" s="135" t="s">
        <v>786</v>
      </c>
      <c r="D100" s="139">
        <v>422517</v>
      </c>
      <c r="E100" s="140">
        <v>452696</v>
      </c>
      <c r="F100" s="142">
        <v>603595</v>
      </c>
      <c r="G100" s="75"/>
      <c r="H100" s="133"/>
    </row>
    <row r="101" spans="1:8">
      <c r="A101" s="93">
        <v>100</v>
      </c>
      <c r="B101" s="134" t="s">
        <v>787</v>
      </c>
      <c r="C101" s="135" t="s">
        <v>788</v>
      </c>
      <c r="D101" s="139">
        <v>424043</v>
      </c>
      <c r="E101" s="140">
        <v>454331</v>
      </c>
      <c r="F101" s="142">
        <v>605775</v>
      </c>
      <c r="G101" s="75"/>
      <c r="H101" s="133"/>
    </row>
    <row r="102" spans="1:8">
      <c r="A102" s="93">
        <v>101</v>
      </c>
      <c r="B102" s="134" t="s">
        <v>789</v>
      </c>
      <c r="C102" s="135" t="s">
        <v>790</v>
      </c>
      <c r="D102" s="139">
        <v>425600</v>
      </c>
      <c r="E102" s="140">
        <v>456000</v>
      </c>
      <c r="F102" s="142">
        <v>608000</v>
      </c>
      <c r="G102" s="75"/>
      <c r="H102" s="133"/>
    </row>
    <row r="103" spans="1:8">
      <c r="A103" s="93">
        <v>102</v>
      </c>
      <c r="B103" s="134" t="s">
        <v>791</v>
      </c>
      <c r="C103" s="135" t="s">
        <v>792</v>
      </c>
      <c r="D103" s="139">
        <v>427179</v>
      </c>
      <c r="E103" s="140">
        <v>457691</v>
      </c>
      <c r="F103" s="142">
        <v>610255</v>
      </c>
      <c r="G103" s="75"/>
      <c r="H103" s="133"/>
    </row>
    <row r="104" spans="1:8">
      <c r="A104" s="93">
        <v>103</v>
      </c>
      <c r="B104" s="134" t="s">
        <v>793</v>
      </c>
      <c r="C104" s="135" t="s">
        <v>794</v>
      </c>
      <c r="D104" s="139">
        <v>428551</v>
      </c>
      <c r="E104" s="140">
        <v>459161</v>
      </c>
      <c r="F104" s="142">
        <v>612215</v>
      </c>
      <c r="G104" s="75"/>
      <c r="H104" s="133"/>
    </row>
    <row r="105" spans="1:8">
      <c r="A105" s="93">
        <v>104</v>
      </c>
      <c r="B105" s="134" t="s">
        <v>795</v>
      </c>
      <c r="C105" s="135" t="s">
        <v>796</v>
      </c>
      <c r="D105" s="139">
        <v>428964</v>
      </c>
      <c r="E105" s="140">
        <v>459604</v>
      </c>
      <c r="F105" s="142">
        <v>612805</v>
      </c>
      <c r="G105" s="75"/>
      <c r="H105" s="133"/>
    </row>
    <row r="106" spans="1:8">
      <c r="A106" s="93">
        <v>105</v>
      </c>
      <c r="B106" s="134" t="s">
        <v>797</v>
      </c>
      <c r="C106" s="135" t="s">
        <v>798</v>
      </c>
      <c r="D106" s="139">
        <v>432135</v>
      </c>
      <c r="E106" s="140">
        <v>463001</v>
      </c>
      <c r="F106" s="142">
        <v>617335</v>
      </c>
      <c r="G106" s="75"/>
      <c r="H106" s="133"/>
    </row>
    <row r="107" spans="1:8">
      <c r="A107" s="93">
        <v>106</v>
      </c>
      <c r="B107" s="134" t="s">
        <v>799</v>
      </c>
      <c r="C107" s="135" t="s">
        <v>800</v>
      </c>
      <c r="D107" s="139">
        <v>435306</v>
      </c>
      <c r="E107" s="140">
        <v>466399</v>
      </c>
      <c r="F107" s="142">
        <v>621865</v>
      </c>
      <c r="G107" s="75"/>
      <c r="H107" s="133"/>
    </row>
    <row r="108" spans="1:8">
      <c r="A108" s="93">
        <v>107</v>
      </c>
      <c r="B108" s="134" t="s">
        <v>801</v>
      </c>
      <c r="C108" s="135" t="s">
        <v>802</v>
      </c>
      <c r="D108" s="139">
        <v>438477</v>
      </c>
      <c r="E108" s="140">
        <v>469796</v>
      </c>
      <c r="F108" s="142">
        <v>626395</v>
      </c>
      <c r="G108" s="75"/>
      <c r="H108" s="133"/>
    </row>
    <row r="109" spans="1:8">
      <c r="A109" s="93">
        <v>108</v>
      </c>
      <c r="B109" s="134" t="s">
        <v>803</v>
      </c>
      <c r="C109" s="135" t="s">
        <v>804</v>
      </c>
      <c r="D109" s="139">
        <v>441648</v>
      </c>
      <c r="E109" s="140">
        <v>473194</v>
      </c>
      <c r="F109" s="142">
        <v>630925</v>
      </c>
      <c r="G109" s="75"/>
      <c r="H109" s="133"/>
    </row>
    <row r="110" spans="1:8">
      <c r="A110" s="93">
        <v>109</v>
      </c>
      <c r="B110" s="134" t="s">
        <v>805</v>
      </c>
      <c r="C110" s="135" t="s">
        <v>806</v>
      </c>
      <c r="D110" s="139">
        <v>444819</v>
      </c>
      <c r="E110" s="140">
        <v>476591</v>
      </c>
      <c r="F110" s="142">
        <v>635455</v>
      </c>
      <c r="G110" s="75"/>
      <c r="H110" s="133"/>
    </row>
    <row r="111" spans="1:8">
      <c r="A111" s="93">
        <v>110</v>
      </c>
      <c r="B111" s="134" t="s">
        <v>807</v>
      </c>
      <c r="C111" s="135" t="s">
        <v>808</v>
      </c>
      <c r="D111" s="139">
        <v>447993</v>
      </c>
      <c r="E111" s="140">
        <v>479993</v>
      </c>
      <c r="F111" s="142">
        <v>639990</v>
      </c>
      <c r="G111" s="75"/>
      <c r="H111" s="133"/>
    </row>
    <row r="112" spans="1:8">
      <c r="A112" s="93">
        <v>111</v>
      </c>
      <c r="B112" s="134" t="s">
        <v>809</v>
      </c>
      <c r="C112" s="135" t="s">
        <v>810</v>
      </c>
      <c r="D112" s="139">
        <v>451161</v>
      </c>
      <c r="E112" s="140">
        <v>483386</v>
      </c>
      <c r="F112" s="142">
        <v>644515</v>
      </c>
      <c r="G112" s="75"/>
      <c r="H112" s="133"/>
    </row>
    <row r="113" spans="1:8">
      <c r="A113" s="93">
        <v>112</v>
      </c>
      <c r="B113" s="134" t="s">
        <v>811</v>
      </c>
      <c r="C113" s="135" t="s">
        <v>812</v>
      </c>
      <c r="D113" s="139">
        <v>454339</v>
      </c>
      <c r="E113" s="140">
        <v>486791</v>
      </c>
      <c r="F113" s="142">
        <v>649055</v>
      </c>
      <c r="G113" s="75"/>
      <c r="H113" s="133"/>
    </row>
    <row r="114" spans="1:8">
      <c r="A114" s="93">
        <v>113</v>
      </c>
      <c r="B114" s="134" t="s">
        <v>813</v>
      </c>
      <c r="C114" s="135" t="s">
        <v>814</v>
      </c>
      <c r="D114" s="139">
        <v>457506</v>
      </c>
      <c r="E114" s="140">
        <v>490185</v>
      </c>
      <c r="F114" s="142">
        <v>653580</v>
      </c>
      <c r="G114" s="75"/>
      <c r="H114" s="133"/>
    </row>
    <row r="115" spans="1:8">
      <c r="A115" s="93">
        <v>114</v>
      </c>
      <c r="B115" s="134" t="s">
        <v>815</v>
      </c>
      <c r="C115" s="135" t="s">
        <v>816</v>
      </c>
      <c r="D115" s="139">
        <v>460684</v>
      </c>
      <c r="E115" s="140">
        <v>493590</v>
      </c>
      <c r="F115" s="142">
        <v>658120</v>
      </c>
      <c r="G115" s="75"/>
      <c r="H115" s="133"/>
    </row>
    <row r="116" spans="1:8">
      <c r="A116" s="93">
        <v>115</v>
      </c>
      <c r="B116" s="134" t="s">
        <v>817</v>
      </c>
      <c r="C116" s="135" t="s">
        <v>818</v>
      </c>
      <c r="D116" s="139">
        <v>463859</v>
      </c>
      <c r="E116" s="140">
        <v>496991</v>
      </c>
      <c r="F116" s="142">
        <v>662655</v>
      </c>
      <c r="G116" s="75"/>
      <c r="H116" s="133"/>
    </row>
    <row r="117" spans="1:8">
      <c r="A117" s="93">
        <v>116</v>
      </c>
      <c r="B117" s="134" t="s">
        <v>819</v>
      </c>
      <c r="C117" s="135" t="s">
        <v>820</v>
      </c>
      <c r="D117" s="139">
        <v>466837</v>
      </c>
      <c r="E117" s="140">
        <v>500183</v>
      </c>
      <c r="F117" s="142">
        <v>666910</v>
      </c>
      <c r="G117" s="75"/>
      <c r="H117" s="133"/>
    </row>
    <row r="118" spans="1:8">
      <c r="A118" s="93">
        <v>117</v>
      </c>
      <c r="B118" s="134" t="s">
        <v>821</v>
      </c>
      <c r="C118" s="135" t="s">
        <v>822</v>
      </c>
      <c r="D118" s="139">
        <v>470012</v>
      </c>
      <c r="E118" s="140">
        <v>503584</v>
      </c>
      <c r="F118" s="142">
        <v>671445</v>
      </c>
      <c r="G118" s="75"/>
      <c r="H118" s="133"/>
    </row>
    <row r="119" spans="1:8">
      <c r="A119" s="93">
        <v>118</v>
      </c>
      <c r="B119" s="134" t="s">
        <v>823</v>
      </c>
      <c r="C119" s="135" t="s">
        <v>824</v>
      </c>
      <c r="D119" s="139">
        <v>473183</v>
      </c>
      <c r="E119" s="140">
        <v>506981</v>
      </c>
      <c r="F119" s="142">
        <v>675975</v>
      </c>
      <c r="G119" s="75"/>
      <c r="H119" s="133"/>
    </row>
    <row r="120" spans="1:8">
      <c r="A120" s="93">
        <v>119</v>
      </c>
      <c r="B120" s="134" t="s">
        <v>825</v>
      </c>
      <c r="C120" s="135" t="s">
        <v>826</v>
      </c>
      <c r="D120" s="139">
        <v>476168</v>
      </c>
      <c r="E120" s="140">
        <v>510180</v>
      </c>
      <c r="F120" s="142">
        <v>680240</v>
      </c>
      <c r="G120" s="75"/>
      <c r="H120" s="133"/>
    </row>
    <row r="121" spans="1:8">
      <c r="A121" s="93">
        <v>120</v>
      </c>
      <c r="B121" s="134" t="s">
        <v>827</v>
      </c>
      <c r="C121" s="135" t="s">
        <v>828</v>
      </c>
      <c r="D121" s="139">
        <v>479343</v>
      </c>
      <c r="E121" s="140">
        <v>513581</v>
      </c>
      <c r="F121" s="142">
        <v>684775</v>
      </c>
      <c r="G121" s="75"/>
      <c r="H121" s="133"/>
    </row>
    <row r="122" spans="1:8">
      <c r="A122" s="93">
        <v>121</v>
      </c>
      <c r="B122" s="134" t="s">
        <v>829</v>
      </c>
      <c r="C122" s="135" t="s">
        <v>830</v>
      </c>
      <c r="D122" s="139">
        <v>482514</v>
      </c>
      <c r="E122" s="140">
        <v>516979</v>
      </c>
      <c r="F122" s="142">
        <v>689305</v>
      </c>
      <c r="G122" s="75"/>
      <c r="H122" s="133"/>
    </row>
    <row r="123" spans="1:8">
      <c r="A123" s="93">
        <v>122</v>
      </c>
      <c r="B123" s="134" t="s">
        <v>831</v>
      </c>
      <c r="C123" s="135" t="s">
        <v>832</v>
      </c>
      <c r="D123" s="139">
        <v>485496</v>
      </c>
      <c r="E123" s="140">
        <v>520174</v>
      </c>
      <c r="F123" s="142">
        <v>693565</v>
      </c>
      <c r="G123" s="75"/>
      <c r="H123" s="133"/>
    </row>
    <row r="124" spans="1:8">
      <c r="A124" s="93">
        <v>123</v>
      </c>
      <c r="B124" s="134" t="s">
        <v>833</v>
      </c>
      <c r="C124" s="135" t="s">
        <v>834</v>
      </c>
      <c r="D124" s="139">
        <v>488674</v>
      </c>
      <c r="E124" s="140">
        <v>523579</v>
      </c>
      <c r="F124" s="142">
        <v>698105</v>
      </c>
      <c r="G124" s="75"/>
      <c r="H124" s="133"/>
    </row>
    <row r="125" spans="1:8">
      <c r="A125" s="93">
        <v>124</v>
      </c>
      <c r="B125" s="134" t="s">
        <v>835</v>
      </c>
      <c r="C125" s="135" t="s">
        <v>836</v>
      </c>
      <c r="D125" s="139">
        <v>491652</v>
      </c>
      <c r="E125" s="140">
        <v>526770</v>
      </c>
      <c r="F125" s="142">
        <v>702360</v>
      </c>
      <c r="G125" s="75"/>
      <c r="H125" s="133"/>
    </row>
    <row r="126" spans="1:8">
      <c r="A126" s="93">
        <v>125</v>
      </c>
      <c r="B126" s="134" t="s">
        <v>837</v>
      </c>
      <c r="C126" s="135" t="s">
        <v>838</v>
      </c>
      <c r="D126" s="139">
        <v>494820</v>
      </c>
      <c r="E126" s="140">
        <v>530164</v>
      </c>
      <c r="F126" s="142">
        <v>706885</v>
      </c>
      <c r="G126" s="75"/>
      <c r="H126" s="133"/>
    </row>
    <row r="127" spans="1:8">
      <c r="A127" s="93">
        <v>126</v>
      </c>
      <c r="B127" s="134" t="s">
        <v>839</v>
      </c>
      <c r="C127" s="135" t="s">
        <v>840</v>
      </c>
      <c r="D127" s="139">
        <v>498005</v>
      </c>
      <c r="E127" s="140">
        <v>533576</v>
      </c>
      <c r="F127" s="142">
        <v>711435</v>
      </c>
      <c r="G127" s="75"/>
      <c r="H127" s="133"/>
    </row>
    <row r="128" spans="1:8">
      <c r="A128" s="93">
        <v>127</v>
      </c>
      <c r="B128" s="134" t="s">
        <v>841</v>
      </c>
      <c r="C128" s="135" t="s">
        <v>842</v>
      </c>
      <c r="D128" s="139">
        <v>500983</v>
      </c>
      <c r="E128" s="140">
        <v>536768</v>
      </c>
      <c r="F128" s="142">
        <v>715690</v>
      </c>
      <c r="G128" s="75"/>
      <c r="H128" s="133"/>
    </row>
    <row r="129" spans="1:8">
      <c r="A129" s="93">
        <v>128</v>
      </c>
      <c r="B129" s="134" t="s">
        <v>843</v>
      </c>
      <c r="C129" s="135" t="s">
        <v>844</v>
      </c>
      <c r="D129" s="139">
        <v>503969</v>
      </c>
      <c r="E129" s="140">
        <v>539966</v>
      </c>
      <c r="F129" s="142">
        <v>719955</v>
      </c>
      <c r="G129" s="75"/>
      <c r="H129" s="133"/>
    </row>
    <row r="130" spans="1:8">
      <c r="A130" s="93">
        <v>129</v>
      </c>
      <c r="B130" s="134" t="s">
        <v>845</v>
      </c>
      <c r="C130" s="135" t="s">
        <v>846</v>
      </c>
      <c r="D130" s="139">
        <v>507140</v>
      </c>
      <c r="E130" s="140">
        <v>543364</v>
      </c>
      <c r="F130" s="142">
        <v>724485</v>
      </c>
      <c r="G130" s="75"/>
      <c r="H130" s="133"/>
    </row>
    <row r="131" spans="1:8">
      <c r="A131" s="93">
        <v>130</v>
      </c>
      <c r="B131" s="134" t="s">
        <v>847</v>
      </c>
      <c r="C131" s="135" t="s">
        <v>848</v>
      </c>
      <c r="D131" s="139">
        <v>510125</v>
      </c>
      <c r="E131" s="140">
        <v>546563</v>
      </c>
      <c r="F131" s="142">
        <v>728750</v>
      </c>
      <c r="G131" s="75"/>
      <c r="H131" s="133"/>
    </row>
    <row r="132" spans="1:8">
      <c r="A132" s="93">
        <v>131</v>
      </c>
      <c r="B132" s="134" t="s">
        <v>849</v>
      </c>
      <c r="C132" s="135" t="s">
        <v>850</v>
      </c>
      <c r="D132" s="139">
        <v>513293</v>
      </c>
      <c r="E132" s="140">
        <v>549956</v>
      </c>
      <c r="F132" s="142">
        <v>733275</v>
      </c>
      <c r="G132" s="75"/>
      <c r="H132" s="133"/>
    </row>
    <row r="133" spans="1:8">
      <c r="A133" s="93">
        <v>132</v>
      </c>
      <c r="B133" s="134" t="s">
        <v>851</v>
      </c>
      <c r="C133" s="135" t="s">
        <v>852</v>
      </c>
      <c r="D133" s="139">
        <v>516289</v>
      </c>
      <c r="E133" s="140">
        <v>553166</v>
      </c>
      <c r="F133" s="142">
        <v>737555</v>
      </c>
      <c r="G133" s="75"/>
      <c r="H133" s="133"/>
    </row>
    <row r="134" spans="1:8">
      <c r="A134" s="93">
        <v>133</v>
      </c>
      <c r="B134" s="134" t="s">
        <v>853</v>
      </c>
      <c r="C134" s="135" t="s">
        <v>854</v>
      </c>
      <c r="D134" s="139">
        <v>519271</v>
      </c>
      <c r="E134" s="140">
        <v>556361</v>
      </c>
      <c r="F134" s="142">
        <v>741815</v>
      </c>
      <c r="G134" s="75"/>
      <c r="H134" s="133"/>
    </row>
    <row r="135" spans="1:8">
      <c r="A135" s="93">
        <v>134</v>
      </c>
      <c r="B135" s="134" t="s">
        <v>855</v>
      </c>
      <c r="C135" s="135" t="s">
        <v>856</v>
      </c>
      <c r="D135" s="139">
        <v>522442</v>
      </c>
      <c r="E135" s="140">
        <v>559759</v>
      </c>
      <c r="F135" s="142">
        <v>746345</v>
      </c>
      <c r="G135" s="75"/>
      <c r="H135" s="133"/>
    </row>
    <row r="136" spans="1:8">
      <c r="A136" s="93">
        <v>135</v>
      </c>
      <c r="B136" s="134" t="s">
        <v>857</v>
      </c>
      <c r="C136" s="135" t="s">
        <v>858</v>
      </c>
      <c r="D136" s="139">
        <v>525424</v>
      </c>
      <c r="E136" s="140">
        <v>562954</v>
      </c>
      <c r="F136" s="142">
        <v>750605</v>
      </c>
      <c r="G136" s="75"/>
      <c r="H136" s="133"/>
    </row>
    <row r="137" spans="1:8">
      <c r="A137" s="93">
        <v>136</v>
      </c>
      <c r="B137" s="134" t="s">
        <v>859</v>
      </c>
      <c r="C137" s="135" t="s">
        <v>860</v>
      </c>
      <c r="D137" s="139">
        <v>528416</v>
      </c>
      <c r="E137" s="140">
        <v>566160</v>
      </c>
      <c r="F137" s="142">
        <v>754880</v>
      </c>
      <c r="G137" s="75"/>
      <c r="H137" s="133"/>
    </row>
    <row r="138" spans="1:8">
      <c r="A138" s="93">
        <v>137</v>
      </c>
      <c r="B138" s="134" t="s">
        <v>861</v>
      </c>
      <c r="C138" s="135" t="s">
        <v>862</v>
      </c>
      <c r="D138" s="139">
        <v>531402</v>
      </c>
      <c r="E138" s="140">
        <v>569359</v>
      </c>
      <c r="F138" s="142">
        <v>759145</v>
      </c>
      <c r="G138" s="75"/>
      <c r="H138" s="133"/>
    </row>
    <row r="139" spans="1:8">
      <c r="A139" s="93">
        <v>138</v>
      </c>
      <c r="B139" s="134" t="s">
        <v>863</v>
      </c>
      <c r="C139" s="135" t="s">
        <v>864</v>
      </c>
      <c r="D139" s="139">
        <v>534573</v>
      </c>
      <c r="E139" s="140">
        <v>572756</v>
      </c>
      <c r="F139" s="142">
        <v>763675</v>
      </c>
      <c r="G139" s="75"/>
      <c r="H139" s="133"/>
    </row>
    <row r="140" spans="1:8">
      <c r="A140" s="93">
        <v>139</v>
      </c>
      <c r="B140" s="134" t="s">
        <v>865</v>
      </c>
      <c r="C140" s="135" t="s">
        <v>866</v>
      </c>
      <c r="D140" s="139">
        <v>537551</v>
      </c>
      <c r="E140" s="140">
        <v>575948</v>
      </c>
      <c r="F140" s="142">
        <v>767930</v>
      </c>
      <c r="G140" s="75"/>
      <c r="H140" s="133"/>
    </row>
    <row r="141" spans="1:8">
      <c r="A141" s="93">
        <v>140</v>
      </c>
      <c r="B141" s="134" t="s">
        <v>867</v>
      </c>
      <c r="C141" s="135" t="s">
        <v>868</v>
      </c>
      <c r="D141" s="139">
        <v>540540</v>
      </c>
      <c r="E141" s="140">
        <v>579150</v>
      </c>
      <c r="F141" s="142">
        <v>772200</v>
      </c>
      <c r="G141" s="75"/>
      <c r="H141" s="133"/>
    </row>
    <row r="142" spans="1:8">
      <c r="A142" s="93">
        <v>141</v>
      </c>
      <c r="B142" s="134" t="s">
        <v>869</v>
      </c>
      <c r="C142" s="135" t="s">
        <v>870</v>
      </c>
      <c r="D142" s="139">
        <v>543526</v>
      </c>
      <c r="E142" s="140">
        <v>582349</v>
      </c>
      <c r="F142" s="142">
        <v>776465</v>
      </c>
      <c r="G142" s="75"/>
      <c r="H142" s="133"/>
    </row>
    <row r="143" spans="1:8">
      <c r="A143" s="93">
        <v>142</v>
      </c>
      <c r="B143" s="134" t="s">
        <v>871</v>
      </c>
      <c r="C143" s="135" t="s">
        <v>872</v>
      </c>
      <c r="D143" s="139">
        <v>546511</v>
      </c>
      <c r="E143" s="140">
        <v>585548</v>
      </c>
      <c r="F143" s="142">
        <v>780730</v>
      </c>
      <c r="G143" s="75"/>
      <c r="H143" s="133"/>
    </row>
    <row r="144" spans="1:8">
      <c r="A144" s="93">
        <v>143</v>
      </c>
      <c r="B144" s="134" t="s">
        <v>873</v>
      </c>
      <c r="C144" s="135" t="s">
        <v>874</v>
      </c>
      <c r="D144" s="139">
        <v>549497</v>
      </c>
      <c r="E144" s="140">
        <v>588746</v>
      </c>
      <c r="F144" s="142">
        <v>784995</v>
      </c>
      <c r="G144" s="75"/>
      <c r="H144" s="133"/>
    </row>
    <row r="145" spans="1:8">
      <c r="A145" s="93">
        <v>144</v>
      </c>
      <c r="B145" s="134" t="s">
        <v>875</v>
      </c>
      <c r="C145" s="135" t="s">
        <v>876</v>
      </c>
      <c r="D145" s="139">
        <v>552482</v>
      </c>
      <c r="E145" s="140">
        <v>591945</v>
      </c>
      <c r="F145" s="142">
        <v>789260</v>
      </c>
      <c r="G145" s="75"/>
      <c r="H145" s="133"/>
    </row>
    <row r="146" spans="1:8">
      <c r="A146" s="93">
        <v>145</v>
      </c>
      <c r="B146" s="134" t="s">
        <v>877</v>
      </c>
      <c r="C146" s="135" t="s">
        <v>878</v>
      </c>
      <c r="D146" s="139">
        <v>555468</v>
      </c>
      <c r="E146" s="140">
        <v>595144</v>
      </c>
      <c r="F146" s="142">
        <v>793525</v>
      </c>
      <c r="G146" s="75"/>
      <c r="H146" s="133"/>
    </row>
    <row r="147" spans="1:8">
      <c r="A147" s="93">
        <v>146</v>
      </c>
      <c r="B147" s="134" t="s">
        <v>879</v>
      </c>
      <c r="C147" s="135" t="s">
        <v>880</v>
      </c>
      <c r="D147" s="139">
        <v>558453</v>
      </c>
      <c r="E147" s="140">
        <v>598343</v>
      </c>
      <c r="F147" s="142">
        <v>797790</v>
      </c>
      <c r="G147" s="75"/>
      <c r="H147" s="133"/>
    </row>
    <row r="148" spans="1:8">
      <c r="A148" s="93">
        <v>147</v>
      </c>
      <c r="B148" s="134" t="s">
        <v>881</v>
      </c>
      <c r="C148" s="135" t="s">
        <v>882</v>
      </c>
      <c r="D148" s="139">
        <v>561621</v>
      </c>
      <c r="E148" s="140">
        <v>601736</v>
      </c>
      <c r="F148" s="142">
        <v>802315</v>
      </c>
      <c r="G148" s="75"/>
      <c r="H148" s="133"/>
    </row>
    <row r="149" spans="1:8">
      <c r="A149" s="93">
        <v>148</v>
      </c>
      <c r="B149" s="134" t="s">
        <v>883</v>
      </c>
      <c r="C149" s="135" t="s">
        <v>884</v>
      </c>
      <c r="D149" s="139">
        <v>564606</v>
      </c>
      <c r="E149" s="140">
        <v>604935</v>
      </c>
      <c r="F149" s="142">
        <v>806580</v>
      </c>
      <c r="G149" s="75"/>
      <c r="H149" s="133"/>
    </row>
    <row r="150" spans="1:8">
      <c r="A150" s="93">
        <v>149</v>
      </c>
      <c r="B150" s="134" t="s">
        <v>885</v>
      </c>
      <c r="C150" s="135" t="s">
        <v>886</v>
      </c>
      <c r="D150" s="139">
        <v>567410</v>
      </c>
      <c r="E150" s="140">
        <v>607939</v>
      </c>
      <c r="F150" s="142">
        <v>810585</v>
      </c>
      <c r="G150" s="75"/>
      <c r="H150" s="133"/>
    </row>
    <row r="151" spans="1:8">
      <c r="A151" s="93">
        <v>150</v>
      </c>
      <c r="B151" s="134" t="s">
        <v>887</v>
      </c>
      <c r="C151" s="135" t="s">
        <v>888</v>
      </c>
      <c r="D151" s="139">
        <v>570399</v>
      </c>
      <c r="E151" s="140">
        <v>611141</v>
      </c>
      <c r="F151" s="142">
        <v>814855</v>
      </c>
      <c r="G151" s="75"/>
      <c r="H151" s="133"/>
    </row>
    <row r="152" spans="1:8">
      <c r="A152" s="93">
        <v>151</v>
      </c>
      <c r="B152" s="134" t="s">
        <v>889</v>
      </c>
      <c r="C152" s="135" t="s">
        <v>890</v>
      </c>
      <c r="D152" s="139">
        <v>573384</v>
      </c>
      <c r="E152" s="140">
        <v>614340</v>
      </c>
      <c r="F152" s="142">
        <v>819120</v>
      </c>
      <c r="G152" s="75"/>
      <c r="H152" s="133"/>
    </row>
    <row r="153" spans="1:8">
      <c r="A153" s="93">
        <v>152</v>
      </c>
      <c r="B153" s="134" t="s">
        <v>891</v>
      </c>
      <c r="C153" s="135" t="s">
        <v>892</v>
      </c>
      <c r="D153" s="139">
        <v>576363</v>
      </c>
      <c r="E153" s="140">
        <v>617531</v>
      </c>
      <c r="F153" s="142">
        <v>823375</v>
      </c>
      <c r="G153" s="75"/>
      <c r="H153" s="133"/>
    </row>
    <row r="154" spans="1:8">
      <c r="A154" s="93">
        <v>153</v>
      </c>
      <c r="B154" s="134" t="s">
        <v>893</v>
      </c>
      <c r="C154" s="135" t="s">
        <v>894</v>
      </c>
      <c r="D154" s="139">
        <v>579348</v>
      </c>
      <c r="E154" s="140">
        <v>620730</v>
      </c>
      <c r="F154" s="142">
        <v>827640</v>
      </c>
      <c r="G154" s="75"/>
      <c r="H154" s="133"/>
    </row>
    <row r="155" spans="1:8">
      <c r="A155" s="93">
        <v>154</v>
      </c>
      <c r="B155" s="134" t="s">
        <v>895</v>
      </c>
      <c r="C155" s="135" t="s">
        <v>896</v>
      </c>
      <c r="D155" s="139">
        <v>582337</v>
      </c>
      <c r="E155" s="140">
        <v>623933</v>
      </c>
      <c r="F155" s="142">
        <v>831910</v>
      </c>
      <c r="G155" s="75"/>
      <c r="H155" s="133"/>
    </row>
    <row r="156" spans="1:8">
      <c r="A156" s="93">
        <v>155</v>
      </c>
      <c r="B156" s="134" t="s">
        <v>897</v>
      </c>
      <c r="C156" s="135" t="s">
        <v>898</v>
      </c>
      <c r="D156" s="139">
        <v>585319</v>
      </c>
      <c r="E156" s="140">
        <v>627128</v>
      </c>
      <c r="F156" s="142">
        <v>836170</v>
      </c>
      <c r="G156" s="75"/>
      <c r="H156" s="133"/>
    </row>
    <row r="157" spans="1:8">
      <c r="A157" s="93">
        <v>156</v>
      </c>
      <c r="B157" s="134" t="s">
        <v>899</v>
      </c>
      <c r="C157" s="135" t="s">
        <v>900</v>
      </c>
      <c r="D157" s="139">
        <v>588308</v>
      </c>
      <c r="E157" s="140">
        <v>630330</v>
      </c>
      <c r="F157" s="142">
        <v>840440</v>
      </c>
      <c r="G157" s="75"/>
      <c r="H157" s="133"/>
    </row>
    <row r="158" spans="1:8">
      <c r="A158" s="93">
        <v>157</v>
      </c>
      <c r="B158" s="134" t="s">
        <v>901</v>
      </c>
      <c r="C158" s="135" t="s">
        <v>902</v>
      </c>
      <c r="D158" s="139">
        <v>591294</v>
      </c>
      <c r="E158" s="140">
        <v>633529</v>
      </c>
      <c r="F158" s="142">
        <v>844705</v>
      </c>
      <c r="G158" s="75"/>
      <c r="H158" s="133"/>
    </row>
    <row r="159" spans="1:8">
      <c r="A159" s="93">
        <v>158</v>
      </c>
      <c r="B159" s="134" t="s">
        <v>903</v>
      </c>
      <c r="C159" s="135" t="s">
        <v>904</v>
      </c>
      <c r="D159" s="139">
        <v>594090</v>
      </c>
      <c r="E159" s="140">
        <v>636525</v>
      </c>
      <c r="F159" s="142">
        <v>848700</v>
      </c>
      <c r="G159" s="75"/>
      <c r="H159" s="133"/>
    </row>
    <row r="160" spans="1:8">
      <c r="A160" s="93">
        <v>159</v>
      </c>
      <c r="B160" s="134" t="s">
        <v>905</v>
      </c>
      <c r="C160" s="135" t="s">
        <v>906</v>
      </c>
      <c r="D160" s="139">
        <v>597079</v>
      </c>
      <c r="E160" s="140">
        <v>639728</v>
      </c>
      <c r="F160" s="142">
        <v>852970</v>
      </c>
      <c r="G160" s="75"/>
      <c r="H160" s="133"/>
    </row>
    <row r="161" spans="1:8">
      <c r="A161" s="93">
        <v>160</v>
      </c>
      <c r="B161" s="134" t="s">
        <v>907</v>
      </c>
      <c r="C161" s="135" t="s">
        <v>908</v>
      </c>
      <c r="D161" s="139">
        <v>600065</v>
      </c>
      <c r="E161" s="140">
        <v>642926</v>
      </c>
      <c r="F161" s="142">
        <v>857235</v>
      </c>
      <c r="G161" s="75"/>
      <c r="H161" s="133"/>
    </row>
    <row r="162" spans="1:8">
      <c r="A162" s="93">
        <v>161</v>
      </c>
      <c r="B162" s="134" t="s">
        <v>909</v>
      </c>
      <c r="C162" s="135" t="s">
        <v>910</v>
      </c>
      <c r="D162" s="139">
        <v>603047</v>
      </c>
      <c r="E162" s="140">
        <v>646121</v>
      </c>
      <c r="F162" s="142">
        <v>861495</v>
      </c>
      <c r="G162" s="75"/>
      <c r="H162" s="133"/>
    </row>
    <row r="163" spans="1:8">
      <c r="A163" s="93">
        <v>162</v>
      </c>
      <c r="B163" s="134" t="s">
        <v>911</v>
      </c>
      <c r="C163" s="135" t="s">
        <v>912</v>
      </c>
      <c r="D163" s="139">
        <v>605843</v>
      </c>
      <c r="E163" s="140">
        <v>649118</v>
      </c>
      <c r="F163" s="142">
        <v>865490</v>
      </c>
      <c r="G163" s="75"/>
      <c r="H163" s="133"/>
    </row>
    <row r="164" spans="1:8">
      <c r="A164" s="93">
        <v>163</v>
      </c>
      <c r="B164" s="134" t="s">
        <v>913</v>
      </c>
      <c r="C164" s="135" t="s">
        <v>914</v>
      </c>
      <c r="D164" s="139">
        <v>608829</v>
      </c>
      <c r="E164" s="140">
        <v>652316</v>
      </c>
      <c r="F164" s="142">
        <v>869755</v>
      </c>
      <c r="G164" s="75"/>
      <c r="H164" s="133"/>
    </row>
    <row r="165" spans="1:8">
      <c r="A165" s="93">
        <v>164</v>
      </c>
      <c r="B165" s="134" t="s">
        <v>915</v>
      </c>
      <c r="C165" s="135" t="s">
        <v>916</v>
      </c>
      <c r="D165" s="139">
        <v>611814</v>
      </c>
      <c r="E165" s="140">
        <v>655515</v>
      </c>
      <c r="F165" s="142">
        <v>874020</v>
      </c>
      <c r="G165" s="75"/>
      <c r="H165" s="133"/>
    </row>
    <row r="166" spans="1:8">
      <c r="A166" s="93">
        <v>165</v>
      </c>
      <c r="B166" s="134" t="s">
        <v>917</v>
      </c>
      <c r="C166" s="135" t="s">
        <v>918</v>
      </c>
      <c r="D166" s="139">
        <v>614618</v>
      </c>
      <c r="E166" s="140">
        <v>658519</v>
      </c>
      <c r="F166" s="142">
        <v>878025</v>
      </c>
      <c r="G166" s="75"/>
      <c r="H166" s="133"/>
    </row>
    <row r="167" spans="1:8">
      <c r="A167" s="93">
        <v>166</v>
      </c>
      <c r="B167" s="134" t="s">
        <v>919</v>
      </c>
      <c r="C167" s="135" t="s">
        <v>920</v>
      </c>
      <c r="D167" s="139">
        <v>617596</v>
      </c>
      <c r="E167" s="140">
        <v>661710</v>
      </c>
      <c r="F167" s="142">
        <v>882280</v>
      </c>
      <c r="G167" s="75"/>
      <c r="H167" s="133"/>
    </row>
    <row r="168" spans="1:8">
      <c r="A168" s="93">
        <v>167</v>
      </c>
      <c r="B168" s="134" t="s">
        <v>921</v>
      </c>
      <c r="C168" s="135" t="s">
        <v>922</v>
      </c>
      <c r="D168" s="139">
        <v>620585</v>
      </c>
      <c r="E168" s="140">
        <v>664913</v>
      </c>
      <c r="F168" s="142">
        <v>886550</v>
      </c>
      <c r="G168" s="75"/>
      <c r="H168" s="133"/>
    </row>
    <row r="169" spans="1:8">
      <c r="A169" s="93">
        <v>168</v>
      </c>
      <c r="B169" s="134" t="s">
        <v>923</v>
      </c>
      <c r="C169" s="135" t="s">
        <v>924</v>
      </c>
      <c r="D169" s="139">
        <v>623385</v>
      </c>
      <c r="E169" s="140">
        <v>667913</v>
      </c>
      <c r="F169" s="142">
        <v>890550</v>
      </c>
      <c r="G169" s="75"/>
      <c r="H169" s="133"/>
    </row>
    <row r="170" spans="1:8">
      <c r="A170" s="93">
        <v>169</v>
      </c>
      <c r="B170" s="134" t="s">
        <v>925</v>
      </c>
      <c r="C170" s="135" t="s">
        <v>926</v>
      </c>
      <c r="D170" s="139">
        <v>626374</v>
      </c>
      <c r="E170" s="140">
        <v>671115</v>
      </c>
      <c r="F170" s="142">
        <v>894820</v>
      </c>
      <c r="G170" s="75"/>
      <c r="H170" s="133"/>
    </row>
    <row r="171" spans="1:8">
      <c r="A171" s="93">
        <v>170</v>
      </c>
      <c r="B171" s="134" t="s">
        <v>927</v>
      </c>
      <c r="C171" s="135" t="s">
        <v>928</v>
      </c>
      <c r="D171" s="139">
        <v>629171</v>
      </c>
      <c r="E171" s="140">
        <v>674111</v>
      </c>
      <c r="F171" s="142">
        <v>898815</v>
      </c>
      <c r="G171" s="75"/>
      <c r="H171" s="133"/>
    </row>
    <row r="172" spans="1:8">
      <c r="A172" s="93">
        <v>171</v>
      </c>
      <c r="B172" s="134" t="s">
        <v>929</v>
      </c>
      <c r="C172" s="135" t="s">
        <v>930</v>
      </c>
      <c r="D172" s="139">
        <v>632156</v>
      </c>
      <c r="E172" s="140">
        <v>677310</v>
      </c>
      <c r="F172" s="142">
        <v>903080</v>
      </c>
      <c r="G172" s="75"/>
      <c r="H172" s="133"/>
    </row>
    <row r="173" spans="1:8">
      <c r="A173" s="93">
        <v>172</v>
      </c>
      <c r="B173" s="134" t="s">
        <v>931</v>
      </c>
      <c r="C173" s="135" t="s">
        <v>932</v>
      </c>
      <c r="D173" s="139">
        <v>635138</v>
      </c>
      <c r="E173" s="140">
        <v>680505</v>
      </c>
      <c r="F173" s="142">
        <v>907340</v>
      </c>
      <c r="G173" s="75"/>
      <c r="H173" s="133"/>
    </row>
    <row r="174" spans="1:8">
      <c r="A174" s="93">
        <v>173</v>
      </c>
      <c r="B174" s="134" t="s">
        <v>933</v>
      </c>
      <c r="C174" s="135" t="s">
        <v>934</v>
      </c>
      <c r="D174" s="139">
        <v>637942</v>
      </c>
      <c r="E174" s="140">
        <v>683509</v>
      </c>
      <c r="F174" s="142">
        <v>911345</v>
      </c>
      <c r="G174" s="75"/>
      <c r="H174" s="133"/>
    </row>
    <row r="175" spans="1:8">
      <c r="A175" s="93">
        <v>174</v>
      </c>
      <c r="B175" s="134" t="s">
        <v>935</v>
      </c>
      <c r="C175" s="135" t="s">
        <v>936</v>
      </c>
      <c r="D175" s="139">
        <v>640920</v>
      </c>
      <c r="E175" s="140">
        <v>686700</v>
      </c>
      <c r="F175" s="142">
        <v>915600</v>
      </c>
      <c r="G175" s="75"/>
      <c r="H175" s="133"/>
    </row>
    <row r="176" spans="1:8">
      <c r="A176" s="93">
        <v>175</v>
      </c>
      <c r="B176" s="134" t="s">
        <v>937</v>
      </c>
      <c r="C176" s="135" t="s">
        <v>938</v>
      </c>
      <c r="D176" s="139">
        <v>643724</v>
      </c>
      <c r="E176" s="140">
        <v>689704</v>
      </c>
      <c r="F176" s="142">
        <v>919605</v>
      </c>
      <c r="G176" s="75"/>
      <c r="H176" s="133"/>
    </row>
    <row r="177" spans="1:8">
      <c r="A177" s="93">
        <v>176</v>
      </c>
      <c r="B177" s="134" t="s">
        <v>939</v>
      </c>
      <c r="C177" s="135" t="s">
        <v>940</v>
      </c>
      <c r="D177" s="139">
        <v>646709</v>
      </c>
      <c r="E177" s="140">
        <v>692903</v>
      </c>
      <c r="F177" s="142">
        <v>923870</v>
      </c>
      <c r="G177" s="75"/>
      <c r="H177" s="133"/>
    </row>
    <row r="178" spans="1:8">
      <c r="A178" s="93">
        <v>177</v>
      </c>
      <c r="B178" s="134" t="s">
        <v>941</v>
      </c>
      <c r="C178" s="135" t="s">
        <v>942</v>
      </c>
      <c r="D178" s="139">
        <v>649506</v>
      </c>
      <c r="E178" s="140">
        <v>695899</v>
      </c>
      <c r="F178" s="142">
        <v>927865</v>
      </c>
      <c r="G178" s="75"/>
      <c r="H178" s="133"/>
    </row>
    <row r="179" spans="1:8">
      <c r="A179" s="93">
        <v>178</v>
      </c>
      <c r="B179" s="134" t="s">
        <v>943</v>
      </c>
      <c r="C179" s="135" t="s">
        <v>944</v>
      </c>
      <c r="D179" s="139">
        <v>652306</v>
      </c>
      <c r="E179" s="140">
        <v>698899</v>
      </c>
      <c r="F179" s="142">
        <v>931865</v>
      </c>
      <c r="G179" s="75"/>
      <c r="H179" s="133"/>
    </row>
    <row r="180" spans="1:8">
      <c r="A180" s="93">
        <v>179</v>
      </c>
      <c r="B180" s="134" t="s">
        <v>945</v>
      </c>
      <c r="C180" s="135" t="s">
        <v>946</v>
      </c>
      <c r="D180" s="139">
        <v>655295</v>
      </c>
      <c r="E180" s="140">
        <v>702101</v>
      </c>
      <c r="F180" s="142">
        <v>936135</v>
      </c>
      <c r="G180" s="75"/>
      <c r="H180" s="133"/>
    </row>
    <row r="181" spans="1:8">
      <c r="A181" s="93">
        <v>180</v>
      </c>
      <c r="B181" s="134" t="s">
        <v>947</v>
      </c>
      <c r="C181" s="135" t="s">
        <v>948</v>
      </c>
      <c r="D181" s="139">
        <v>658088</v>
      </c>
      <c r="E181" s="140">
        <v>705094</v>
      </c>
      <c r="F181" s="142">
        <v>940125</v>
      </c>
      <c r="G181" s="75"/>
      <c r="H181" s="133"/>
    </row>
    <row r="182" spans="1:8">
      <c r="A182" s="93">
        <v>181</v>
      </c>
      <c r="B182" s="134" t="s">
        <v>949</v>
      </c>
      <c r="C182" s="135" t="s">
        <v>950</v>
      </c>
      <c r="D182" s="139">
        <v>661073</v>
      </c>
      <c r="E182" s="140">
        <v>708293</v>
      </c>
      <c r="F182" s="142">
        <v>944390</v>
      </c>
      <c r="G182" s="75"/>
      <c r="H182" s="133"/>
    </row>
    <row r="183" spans="1:8">
      <c r="A183" s="93">
        <v>182</v>
      </c>
      <c r="B183" s="134" t="s">
        <v>951</v>
      </c>
      <c r="C183" s="135" t="s">
        <v>952</v>
      </c>
      <c r="D183" s="139">
        <v>663873</v>
      </c>
      <c r="E183" s="140">
        <v>711293</v>
      </c>
      <c r="F183" s="142">
        <v>948390</v>
      </c>
      <c r="G183" s="75"/>
      <c r="H183" s="133"/>
    </row>
    <row r="184" spans="1:8">
      <c r="A184" s="93">
        <v>183</v>
      </c>
      <c r="B184" s="134" t="s">
        <v>953</v>
      </c>
      <c r="C184" s="135" t="s">
        <v>954</v>
      </c>
      <c r="D184" s="139">
        <v>666677</v>
      </c>
      <c r="E184" s="140">
        <v>714296</v>
      </c>
      <c r="F184" s="142">
        <v>952395</v>
      </c>
      <c r="G184" s="75"/>
      <c r="H184" s="133"/>
    </row>
    <row r="185" spans="1:8">
      <c r="A185" s="93">
        <v>184</v>
      </c>
      <c r="B185" s="134" t="s">
        <v>955</v>
      </c>
      <c r="C185" s="135" t="s">
        <v>956</v>
      </c>
      <c r="D185" s="139">
        <v>669659</v>
      </c>
      <c r="E185" s="140">
        <v>717491</v>
      </c>
      <c r="F185" s="142">
        <v>956655</v>
      </c>
      <c r="G185" s="75"/>
      <c r="H185" s="133"/>
    </row>
    <row r="186" spans="1:8">
      <c r="A186" s="93">
        <v>185</v>
      </c>
      <c r="B186" s="134" t="s">
        <v>957</v>
      </c>
      <c r="C186" s="135" t="s">
        <v>958</v>
      </c>
      <c r="D186" s="139">
        <v>672459</v>
      </c>
      <c r="E186" s="140">
        <v>720491</v>
      </c>
      <c r="F186" s="142">
        <v>960655</v>
      </c>
      <c r="G186" s="75"/>
      <c r="H186" s="133"/>
    </row>
    <row r="187" spans="1:8">
      <c r="A187" s="93">
        <v>186</v>
      </c>
      <c r="B187" s="134" t="s">
        <v>959</v>
      </c>
      <c r="C187" s="135" t="s">
        <v>960</v>
      </c>
      <c r="D187" s="139">
        <v>675259</v>
      </c>
      <c r="E187" s="140">
        <v>723491</v>
      </c>
      <c r="F187" s="142">
        <v>964655</v>
      </c>
      <c r="G187" s="75"/>
      <c r="H187" s="133"/>
    </row>
    <row r="188" spans="1:8">
      <c r="A188" s="93">
        <v>187</v>
      </c>
      <c r="B188" s="134" t="s">
        <v>961</v>
      </c>
      <c r="C188" s="135" t="s">
        <v>962</v>
      </c>
      <c r="D188" s="139">
        <v>678241</v>
      </c>
      <c r="E188" s="140">
        <v>726686</v>
      </c>
      <c r="F188" s="142">
        <v>968915</v>
      </c>
      <c r="G188" s="75"/>
      <c r="H188" s="133"/>
    </row>
    <row r="189" spans="1:8">
      <c r="A189" s="93">
        <v>188</v>
      </c>
      <c r="B189" s="134" t="s">
        <v>963</v>
      </c>
      <c r="C189" s="135" t="s">
        <v>964</v>
      </c>
      <c r="D189" s="139">
        <v>681044</v>
      </c>
      <c r="E189" s="140">
        <v>729690</v>
      </c>
      <c r="F189" s="142">
        <v>972920</v>
      </c>
      <c r="G189" s="75"/>
      <c r="H189" s="133"/>
    </row>
    <row r="190" spans="1:8">
      <c r="A190" s="93">
        <v>189</v>
      </c>
      <c r="B190" s="134" t="s">
        <v>965</v>
      </c>
      <c r="C190" s="135" t="s">
        <v>966</v>
      </c>
      <c r="D190" s="139">
        <v>683844</v>
      </c>
      <c r="E190" s="140">
        <v>732690</v>
      </c>
      <c r="F190" s="142">
        <v>976920</v>
      </c>
      <c r="G190" s="75"/>
      <c r="H190" s="133"/>
    </row>
    <row r="191" spans="1:8">
      <c r="A191" s="93">
        <v>190</v>
      </c>
      <c r="B191" s="134" t="s">
        <v>967</v>
      </c>
      <c r="C191" s="135" t="s">
        <v>968</v>
      </c>
      <c r="D191" s="139">
        <v>686634</v>
      </c>
      <c r="E191" s="140">
        <v>735679</v>
      </c>
      <c r="F191" s="142">
        <v>980905</v>
      </c>
      <c r="G191" s="75"/>
      <c r="H191" s="133"/>
    </row>
    <row r="192" spans="1:8">
      <c r="A192" s="93">
        <v>191</v>
      </c>
      <c r="B192" s="134" t="s">
        <v>969</v>
      </c>
      <c r="C192" s="135" t="s">
        <v>970</v>
      </c>
      <c r="D192" s="139">
        <v>689623</v>
      </c>
      <c r="E192" s="140">
        <v>738881</v>
      </c>
      <c r="F192" s="142">
        <v>985175</v>
      </c>
      <c r="G192" s="75"/>
      <c r="H192" s="133"/>
    </row>
    <row r="193" spans="1:8">
      <c r="A193" s="93">
        <v>192</v>
      </c>
      <c r="B193" s="134" t="s">
        <v>971</v>
      </c>
      <c r="C193" s="135" t="s">
        <v>972</v>
      </c>
      <c r="D193" s="139">
        <v>692419</v>
      </c>
      <c r="E193" s="140">
        <v>741878</v>
      </c>
      <c r="F193" s="142">
        <v>989170</v>
      </c>
      <c r="G193" s="75"/>
      <c r="H193" s="133"/>
    </row>
    <row r="194" spans="1:8">
      <c r="A194" s="93">
        <v>193</v>
      </c>
      <c r="B194" s="134" t="s">
        <v>973</v>
      </c>
      <c r="C194" s="135" t="s">
        <v>974</v>
      </c>
      <c r="D194" s="139">
        <v>695219</v>
      </c>
      <c r="E194" s="140">
        <v>744878</v>
      </c>
      <c r="F194" s="142">
        <v>993170</v>
      </c>
      <c r="G194" s="75"/>
      <c r="H194" s="133"/>
    </row>
    <row r="195" spans="1:8">
      <c r="A195" s="93">
        <v>194</v>
      </c>
      <c r="B195" s="134" t="s">
        <v>975</v>
      </c>
      <c r="C195" s="135" t="s">
        <v>976</v>
      </c>
      <c r="D195" s="139">
        <v>698019</v>
      </c>
      <c r="E195" s="140">
        <v>747878</v>
      </c>
      <c r="F195" s="142">
        <v>997170</v>
      </c>
      <c r="G195" s="75"/>
      <c r="H195" s="133"/>
    </row>
    <row r="196" spans="1:8">
      <c r="A196" s="93">
        <v>195</v>
      </c>
      <c r="B196" s="134" t="s">
        <v>977</v>
      </c>
      <c r="C196" s="135" t="s">
        <v>978</v>
      </c>
      <c r="D196" s="139">
        <v>700816</v>
      </c>
      <c r="E196" s="140">
        <v>750874</v>
      </c>
      <c r="F196" s="142">
        <v>1001165</v>
      </c>
      <c r="G196" s="75"/>
      <c r="H196" s="133"/>
    </row>
    <row r="197" spans="1:8">
      <c r="A197" s="93">
        <v>196</v>
      </c>
      <c r="B197" s="134" t="s">
        <v>979</v>
      </c>
      <c r="C197" s="135" t="s">
        <v>980</v>
      </c>
      <c r="D197" s="139">
        <v>703801</v>
      </c>
      <c r="E197" s="140">
        <v>754073</v>
      </c>
      <c r="F197" s="142">
        <v>1005430</v>
      </c>
      <c r="G197" s="75"/>
      <c r="H197" s="133"/>
    </row>
    <row r="198" spans="1:8">
      <c r="A198" s="93">
        <v>197</v>
      </c>
      <c r="B198" s="134" t="s">
        <v>981</v>
      </c>
      <c r="C198" s="135" t="s">
        <v>982</v>
      </c>
      <c r="D198" s="139">
        <v>706605</v>
      </c>
      <c r="E198" s="140">
        <v>757076</v>
      </c>
      <c r="F198" s="142">
        <v>1009435</v>
      </c>
      <c r="G198" s="75"/>
      <c r="H198" s="133"/>
    </row>
    <row r="199" spans="1:8">
      <c r="A199" s="93">
        <v>198</v>
      </c>
      <c r="B199" s="134" t="s">
        <v>983</v>
      </c>
      <c r="C199" s="135" t="s">
        <v>984</v>
      </c>
      <c r="D199" s="139">
        <v>709401</v>
      </c>
      <c r="E199" s="140">
        <v>760073</v>
      </c>
      <c r="F199" s="142">
        <v>1013430</v>
      </c>
      <c r="G199" s="75"/>
      <c r="H199" s="133"/>
    </row>
    <row r="200" spans="1:8">
      <c r="A200" s="93">
        <v>199</v>
      </c>
      <c r="B200" s="134" t="s">
        <v>985</v>
      </c>
      <c r="C200" s="135" t="s">
        <v>986</v>
      </c>
      <c r="D200" s="139">
        <v>712201</v>
      </c>
      <c r="E200" s="140">
        <v>763073</v>
      </c>
      <c r="F200" s="142">
        <v>1017430</v>
      </c>
      <c r="G200" s="75"/>
      <c r="H200" s="133"/>
    </row>
    <row r="201" spans="1:8">
      <c r="A201" s="93">
        <v>200</v>
      </c>
      <c r="B201" s="134" t="s">
        <v>987</v>
      </c>
      <c r="C201" s="135" t="s">
        <v>988</v>
      </c>
      <c r="D201" s="139">
        <v>715001</v>
      </c>
      <c r="E201" s="140">
        <v>766073</v>
      </c>
      <c r="F201" s="142">
        <v>1021430</v>
      </c>
      <c r="G201" s="75"/>
      <c r="H201" s="133"/>
    </row>
    <row r="202" spans="1:8">
      <c r="A202" s="93">
        <v>210</v>
      </c>
      <c r="B202" s="134" t="s">
        <v>989</v>
      </c>
      <c r="C202" s="135" t="s">
        <v>990</v>
      </c>
      <c r="D202" s="139">
        <v>749746</v>
      </c>
      <c r="E202" s="140">
        <v>803299</v>
      </c>
      <c r="F202" s="142">
        <v>1071065</v>
      </c>
      <c r="G202" s="75"/>
      <c r="H202" s="133"/>
    </row>
    <row r="203" spans="1:8">
      <c r="A203" s="93">
        <v>220</v>
      </c>
      <c r="B203" s="134" t="s">
        <v>991</v>
      </c>
      <c r="C203" s="135" t="s">
        <v>992</v>
      </c>
      <c r="D203" s="139">
        <v>777795</v>
      </c>
      <c r="E203" s="140">
        <v>833351</v>
      </c>
      <c r="F203" s="142">
        <v>1111135</v>
      </c>
      <c r="G203" s="75"/>
      <c r="H203" s="133"/>
    </row>
    <row r="204" spans="1:8">
      <c r="A204" s="93">
        <v>230</v>
      </c>
      <c r="B204" s="134" t="s">
        <v>993</v>
      </c>
      <c r="C204" s="135" t="s">
        <v>994</v>
      </c>
      <c r="D204" s="139">
        <v>805662</v>
      </c>
      <c r="E204" s="140">
        <v>863209</v>
      </c>
      <c r="F204" s="142">
        <v>1150945</v>
      </c>
      <c r="G204" s="75"/>
      <c r="H204" s="133"/>
    </row>
    <row r="205" spans="1:8">
      <c r="A205" s="93">
        <v>240</v>
      </c>
      <c r="B205" s="134" t="s">
        <v>995</v>
      </c>
      <c r="C205" s="135" t="s">
        <v>996</v>
      </c>
      <c r="D205" s="139">
        <v>833151</v>
      </c>
      <c r="E205" s="140">
        <v>892661</v>
      </c>
      <c r="F205" s="142">
        <v>1190215</v>
      </c>
      <c r="G205" s="75"/>
      <c r="H205" s="133"/>
    </row>
    <row r="206" spans="1:8">
      <c r="A206" s="93">
        <v>250</v>
      </c>
      <c r="B206" s="134" t="s">
        <v>997</v>
      </c>
      <c r="C206" s="135" t="s">
        <v>998</v>
      </c>
      <c r="D206" s="139">
        <v>860454</v>
      </c>
      <c r="E206" s="140">
        <v>921915</v>
      </c>
      <c r="F206" s="142">
        <v>1229220</v>
      </c>
      <c r="G206" s="75"/>
      <c r="H206" s="133"/>
    </row>
    <row r="207" spans="1:8">
      <c r="A207" s="93">
        <v>260</v>
      </c>
      <c r="B207" s="134" t="s">
        <v>999</v>
      </c>
      <c r="C207" s="135" t="s">
        <v>1000</v>
      </c>
      <c r="D207" s="139">
        <v>887558</v>
      </c>
      <c r="E207" s="140">
        <v>950955</v>
      </c>
      <c r="F207" s="142">
        <v>1267940</v>
      </c>
      <c r="G207" s="75"/>
      <c r="H207" s="133"/>
    </row>
    <row r="208" spans="1:8">
      <c r="A208" s="93">
        <v>270</v>
      </c>
      <c r="B208" s="134" t="s">
        <v>1001</v>
      </c>
      <c r="C208" s="135" t="s">
        <v>1002</v>
      </c>
      <c r="D208" s="139">
        <v>914487</v>
      </c>
      <c r="E208" s="140">
        <v>979808</v>
      </c>
      <c r="F208" s="142">
        <v>1306410</v>
      </c>
      <c r="G208" s="75"/>
      <c r="H208" s="133"/>
    </row>
    <row r="209" spans="1:8">
      <c r="A209" s="93">
        <v>280</v>
      </c>
      <c r="B209" s="134" t="s">
        <v>1003</v>
      </c>
      <c r="C209" s="135" t="s">
        <v>1004</v>
      </c>
      <c r="D209" s="139">
        <v>941224</v>
      </c>
      <c r="E209" s="140">
        <v>1008454</v>
      </c>
      <c r="F209" s="142">
        <v>1344605</v>
      </c>
      <c r="G209" s="75"/>
      <c r="H209" s="133"/>
    </row>
    <row r="210" spans="1:8">
      <c r="A210" s="93">
        <v>290</v>
      </c>
      <c r="B210" s="134" t="s">
        <v>1005</v>
      </c>
      <c r="C210" s="135" t="s">
        <v>1006</v>
      </c>
      <c r="D210" s="139">
        <v>967775</v>
      </c>
      <c r="E210" s="140">
        <v>1036901</v>
      </c>
      <c r="F210" s="142">
        <v>1382535</v>
      </c>
      <c r="G210" s="75"/>
      <c r="H210" s="133"/>
    </row>
    <row r="211" spans="1:8">
      <c r="A211" s="93">
        <v>300</v>
      </c>
      <c r="B211" s="134" t="s">
        <v>1007</v>
      </c>
      <c r="C211" s="135" t="s">
        <v>1008</v>
      </c>
      <c r="D211" s="139">
        <v>994315</v>
      </c>
      <c r="E211" s="140">
        <v>1065338</v>
      </c>
      <c r="F211" s="142">
        <v>1420450</v>
      </c>
      <c r="G211" s="75"/>
      <c r="H211" s="133"/>
    </row>
    <row r="212" spans="1:8">
      <c r="A212" s="93">
        <v>310</v>
      </c>
      <c r="B212" s="134" t="s">
        <v>1009</v>
      </c>
      <c r="C212" s="135" t="s">
        <v>1010</v>
      </c>
      <c r="D212" s="139">
        <v>1020495</v>
      </c>
      <c r="E212" s="140">
        <v>1093388</v>
      </c>
      <c r="F212" s="142">
        <v>1457850</v>
      </c>
      <c r="G212" s="75"/>
      <c r="H212" s="133"/>
    </row>
    <row r="213" spans="1:8">
      <c r="A213" s="93">
        <v>320</v>
      </c>
      <c r="B213" s="134" t="s">
        <v>1011</v>
      </c>
      <c r="C213" s="135" t="s">
        <v>1012</v>
      </c>
      <c r="D213" s="139">
        <v>1046476</v>
      </c>
      <c r="E213" s="140">
        <v>1121224</v>
      </c>
      <c r="F213" s="142">
        <v>1494965</v>
      </c>
      <c r="G213" s="75"/>
      <c r="H213" s="133"/>
    </row>
    <row r="214" spans="1:8">
      <c r="A214" s="93">
        <v>330</v>
      </c>
      <c r="B214" s="134" t="s">
        <v>1013</v>
      </c>
      <c r="C214" s="135" t="s">
        <v>1014</v>
      </c>
      <c r="D214" s="139">
        <v>1072460</v>
      </c>
      <c r="E214" s="140">
        <v>1149064</v>
      </c>
      <c r="F214" s="142">
        <v>1532085</v>
      </c>
      <c r="G214" s="75"/>
      <c r="H214" s="133"/>
    </row>
    <row r="215" spans="1:8">
      <c r="A215" s="93">
        <v>340</v>
      </c>
      <c r="B215" s="134" t="s">
        <v>1015</v>
      </c>
      <c r="C215" s="135" t="s">
        <v>1016</v>
      </c>
      <c r="D215" s="139">
        <v>1098062</v>
      </c>
      <c r="E215" s="140">
        <v>1176495</v>
      </c>
      <c r="F215" s="142">
        <v>1568660</v>
      </c>
      <c r="G215" s="75"/>
      <c r="H215" s="133"/>
    </row>
    <row r="216" spans="1:8">
      <c r="A216" s="93">
        <v>350</v>
      </c>
      <c r="B216" s="134" t="s">
        <v>1017</v>
      </c>
      <c r="C216" s="135" t="s">
        <v>1018</v>
      </c>
      <c r="D216" s="139">
        <v>1123665</v>
      </c>
      <c r="E216" s="140">
        <v>1203926</v>
      </c>
      <c r="F216" s="142">
        <v>1605235</v>
      </c>
      <c r="G216" s="75"/>
      <c r="H216" s="133"/>
    </row>
    <row r="217" spans="1:8">
      <c r="A217" s="93">
        <v>360</v>
      </c>
      <c r="B217" s="134" t="s">
        <v>1019</v>
      </c>
      <c r="C217" s="135" t="s">
        <v>1020</v>
      </c>
      <c r="D217" s="139">
        <v>1149278</v>
      </c>
      <c r="E217" s="140">
        <v>1231369</v>
      </c>
      <c r="F217" s="142">
        <v>1641825</v>
      </c>
      <c r="G217" s="75"/>
      <c r="H217" s="133"/>
    </row>
    <row r="218" spans="1:8">
      <c r="A218" s="93">
        <v>370</v>
      </c>
      <c r="B218" s="134" t="s">
        <v>1021</v>
      </c>
      <c r="C218" s="135" t="s">
        <v>1022</v>
      </c>
      <c r="D218" s="139">
        <v>1174506</v>
      </c>
      <c r="E218" s="140">
        <v>1258399</v>
      </c>
      <c r="F218" s="142">
        <v>1677865</v>
      </c>
      <c r="G218" s="75"/>
      <c r="H218" s="133"/>
    </row>
    <row r="219" spans="1:8">
      <c r="A219" s="93">
        <v>380</v>
      </c>
      <c r="B219" s="134" t="s">
        <v>1023</v>
      </c>
      <c r="C219" s="135" t="s">
        <v>1024</v>
      </c>
      <c r="D219" s="139">
        <v>1199734</v>
      </c>
      <c r="E219" s="140">
        <v>1285429</v>
      </c>
      <c r="F219" s="142">
        <v>1713905</v>
      </c>
      <c r="G219" s="75"/>
      <c r="H219" s="133"/>
    </row>
    <row r="220" spans="1:8">
      <c r="A220" s="93">
        <v>390</v>
      </c>
      <c r="B220" s="134" t="s">
        <v>1025</v>
      </c>
      <c r="C220" s="135" t="s">
        <v>1026</v>
      </c>
      <c r="D220" s="139">
        <v>1224776</v>
      </c>
      <c r="E220" s="140">
        <v>1312260</v>
      </c>
      <c r="F220" s="142">
        <v>1749680</v>
      </c>
      <c r="G220" s="75"/>
      <c r="H220" s="133"/>
    </row>
    <row r="221" spans="1:8">
      <c r="A221" s="93">
        <v>400</v>
      </c>
      <c r="B221" s="134" t="s">
        <v>1027</v>
      </c>
      <c r="C221" s="135" t="s">
        <v>1028</v>
      </c>
      <c r="D221" s="139">
        <v>1249815</v>
      </c>
      <c r="E221" s="140">
        <v>1339088</v>
      </c>
      <c r="F221" s="142">
        <v>1785450</v>
      </c>
      <c r="G221" s="75"/>
      <c r="H221" s="133"/>
    </row>
    <row r="222" spans="1:8">
      <c r="A222" s="93">
        <v>410</v>
      </c>
      <c r="B222" s="134" t="s">
        <v>1029</v>
      </c>
      <c r="C222" s="135" t="s">
        <v>1030</v>
      </c>
      <c r="D222" s="139">
        <v>1274672</v>
      </c>
      <c r="E222" s="140">
        <v>1365720</v>
      </c>
      <c r="F222" s="142">
        <v>1820960</v>
      </c>
      <c r="G222" s="75"/>
      <c r="H222" s="133"/>
    </row>
    <row r="223" spans="1:8">
      <c r="A223" s="93">
        <v>420</v>
      </c>
      <c r="B223" s="134" t="s">
        <v>1031</v>
      </c>
      <c r="C223" s="135" t="s">
        <v>1032</v>
      </c>
      <c r="D223" s="139">
        <v>1299337</v>
      </c>
      <c r="E223" s="140">
        <v>1392146</v>
      </c>
      <c r="F223" s="142">
        <v>1856195</v>
      </c>
      <c r="G223" s="75"/>
      <c r="H223" s="133"/>
    </row>
    <row r="224" spans="1:8">
      <c r="A224" s="93">
        <v>430</v>
      </c>
      <c r="B224" s="134" t="s">
        <v>1033</v>
      </c>
      <c r="C224" s="135" t="s">
        <v>1034</v>
      </c>
      <c r="D224" s="139">
        <v>1324005</v>
      </c>
      <c r="E224" s="140">
        <v>1418576</v>
      </c>
      <c r="F224" s="142">
        <v>1891435</v>
      </c>
      <c r="G224" s="75"/>
      <c r="H224" s="133"/>
    </row>
    <row r="225" spans="1:8">
      <c r="A225" s="93">
        <v>440</v>
      </c>
      <c r="B225" s="134" t="s">
        <v>1035</v>
      </c>
      <c r="C225" s="135" t="s">
        <v>1036</v>
      </c>
      <c r="D225" s="139">
        <v>1348477</v>
      </c>
      <c r="E225" s="140">
        <v>1444796</v>
      </c>
      <c r="F225" s="142">
        <v>1926395</v>
      </c>
      <c r="G225" s="75"/>
      <c r="H225" s="133"/>
    </row>
    <row r="226" spans="1:8">
      <c r="A226" s="93">
        <v>450</v>
      </c>
      <c r="B226" s="134" t="s">
        <v>1037</v>
      </c>
      <c r="C226" s="135" t="s">
        <v>1038</v>
      </c>
      <c r="D226" s="139">
        <v>1372952</v>
      </c>
      <c r="E226" s="140">
        <v>1471020</v>
      </c>
      <c r="F226" s="142">
        <v>1961360</v>
      </c>
      <c r="G226" s="75"/>
      <c r="H226" s="133"/>
    </row>
    <row r="227" spans="1:8">
      <c r="A227" s="93">
        <v>460</v>
      </c>
      <c r="B227" s="134" t="s">
        <v>1039</v>
      </c>
      <c r="C227" s="135" t="s">
        <v>1040</v>
      </c>
      <c r="D227" s="139">
        <v>1397242</v>
      </c>
      <c r="E227" s="140">
        <v>1497045</v>
      </c>
      <c r="F227" s="142">
        <v>1996060</v>
      </c>
      <c r="G227" s="75"/>
      <c r="H227" s="133"/>
    </row>
    <row r="228" spans="1:8">
      <c r="A228" s="93">
        <v>470</v>
      </c>
      <c r="B228" s="134" t="s">
        <v>1041</v>
      </c>
      <c r="C228" s="135" t="s">
        <v>1042</v>
      </c>
      <c r="D228" s="139">
        <v>1421343</v>
      </c>
      <c r="E228" s="140">
        <v>1522868</v>
      </c>
      <c r="F228" s="142">
        <v>2030490</v>
      </c>
      <c r="G228" s="75"/>
      <c r="H228" s="133"/>
    </row>
    <row r="229" spans="1:8">
      <c r="A229" s="93">
        <v>480</v>
      </c>
      <c r="B229" s="134" t="s">
        <v>1043</v>
      </c>
      <c r="C229" s="135" t="s">
        <v>1044</v>
      </c>
      <c r="D229" s="139">
        <v>1445441</v>
      </c>
      <c r="E229" s="140">
        <v>1548686</v>
      </c>
      <c r="F229" s="142">
        <v>2064915</v>
      </c>
      <c r="G229" s="75"/>
      <c r="H229" s="133"/>
    </row>
    <row r="230" spans="1:8">
      <c r="A230" s="93">
        <v>490</v>
      </c>
      <c r="B230" s="134" t="s">
        <v>1045</v>
      </c>
      <c r="C230" s="135" t="s">
        <v>1046</v>
      </c>
      <c r="D230" s="139">
        <v>1469542</v>
      </c>
      <c r="E230" s="140">
        <v>1574509</v>
      </c>
      <c r="F230" s="142">
        <v>2099345</v>
      </c>
      <c r="G230" s="75"/>
      <c r="H230" s="133"/>
    </row>
    <row r="231" spans="1:8">
      <c r="A231" s="93">
        <v>500</v>
      </c>
      <c r="B231" s="134" t="s">
        <v>1047</v>
      </c>
      <c r="C231" s="135" t="s">
        <v>1048</v>
      </c>
      <c r="D231" s="139">
        <v>1493268</v>
      </c>
      <c r="E231" s="140">
        <v>1599930</v>
      </c>
      <c r="F231" s="142">
        <v>2133240</v>
      </c>
      <c r="G231" s="75"/>
      <c r="H231" s="133"/>
    </row>
    <row r="232" spans="1:8">
      <c r="A232" s="93">
        <v>525</v>
      </c>
      <c r="B232" s="134" t="s">
        <v>1049</v>
      </c>
      <c r="C232" s="135" t="s">
        <v>1050</v>
      </c>
      <c r="D232" s="139">
        <v>1552761</v>
      </c>
      <c r="E232" s="140">
        <v>1663673</v>
      </c>
      <c r="F232" s="142">
        <v>2218230</v>
      </c>
      <c r="G232" s="75"/>
      <c r="H232" s="133"/>
    </row>
    <row r="233" spans="1:8">
      <c r="A233" s="93">
        <v>550</v>
      </c>
      <c r="B233" s="134" t="s">
        <v>1051</v>
      </c>
      <c r="C233" s="135" t="s">
        <v>1052</v>
      </c>
      <c r="D233" s="139">
        <v>1611509</v>
      </c>
      <c r="E233" s="140">
        <v>1726616</v>
      </c>
      <c r="F233" s="142">
        <v>2302155</v>
      </c>
      <c r="G233" s="75"/>
      <c r="H233" s="133"/>
    </row>
    <row r="234" spans="1:8">
      <c r="A234" s="93">
        <v>575</v>
      </c>
      <c r="B234" s="134" t="s">
        <v>1053</v>
      </c>
      <c r="C234" s="135" t="s">
        <v>1054</v>
      </c>
      <c r="D234" s="139">
        <v>1730054</v>
      </c>
      <c r="E234" s="140">
        <v>1853629</v>
      </c>
      <c r="F234" s="142">
        <v>2471505</v>
      </c>
      <c r="G234" s="75"/>
      <c r="H234" s="133"/>
    </row>
    <row r="235" spans="1:8">
      <c r="A235" s="93">
        <v>600</v>
      </c>
      <c r="B235" s="134" t="s">
        <v>1055</v>
      </c>
      <c r="C235" s="135" t="s">
        <v>1056</v>
      </c>
      <c r="D235" s="139">
        <v>1789939</v>
      </c>
      <c r="E235" s="140">
        <v>1917791</v>
      </c>
      <c r="F235" s="142">
        <v>2557055</v>
      </c>
      <c r="G235" s="75"/>
      <c r="H235" s="133"/>
    </row>
    <row r="236" spans="1:8">
      <c r="A236" s="93">
        <v>625</v>
      </c>
      <c r="B236" s="134" t="s">
        <v>1057</v>
      </c>
      <c r="C236" s="135" t="s">
        <v>1058</v>
      </c>
      <c r="D236" s="139">
        <v>1849428</v>
      </c>
      <c r="E236" s="140">
        <v>1981530</v>
      </c>
      <c r="F236" s="142">
        <v>2642040</v>
      </c>
      <c r="G236" s="75"/>
      <c r="H236" s="133"/>
    </row>
    <row r="237" spans="1:8">
      <c r="A237" s="93">
        <v>650</v>
      </c>
      <c r="B237" s="134" t="s">
        <v>1059</v>
      </c>
      <c r="C237" s="135" t="s">
        <v>1060</v>
      </c>
      <c r="D237" s="139">
        <v>1908536</v>
      </c>
      <c r="E237" s="140">
        <v>2044860</v>
      </c>
      <c r="F237" s="142">
        <v>2726480</v>
      </c>
      <c r="G237" s="75"/>
      <c r="H237" s="133"/>
    </row>
    <row r="238" spans="1:8">
      <c r="A238" s="93">
        <v>675</v>
      </c>
      <c r="B238" s="134" t="s">
        <v>1061</v>
      </c>
      <c r="C238" s="135" t="s">
        <v>1062</v>
      </c>
      <c r="D238" s="139">
        <v>1967060</v>
      </c>
      <c r="E238" s="140">
        <v>2107564</v>
      </c>
      <c r="F238" s="142">
        <v>2810085</v>
      </c>
      <c r="G238" s="75"/>
      <c r="H238" s="133"/>
    </row>
    <row r="239" spans="1:8">
      <c r="A239" s="93">
        <v>700</v>
      </c>
      <c r="B239" s="134" t="s">
        <v>1063</v>
      </c>
      <c r="C239" s="135" t="s">
        <v>1064</v>
      </c>
      <c r="D239" s="139">
        <v>2025191</v>
      </c>
      <c r="E239" s="140">
        <v>2169848</v>
      </c>
      <c r="F239" s="142">
        <v>2893130</v>
      </c>
      <c r="G239" s="75"/>
      <c r="H239" s="133"/>
    </row>
    <row r="240" spans="1:8">
      <c r="A240" s="93">
        <v>725</v>
      </c>
      <c r="B240" s="134" t="s">
        <v>1065</v>
      </c>
      <c r="C240" s="135" t="s">
        <v>1066</v>
      </c>
      <c r="D240" s="139">
        <v>2082931</v>
      </c>
      <c r="E240" s="140">
        <v>2231711</v>
      </c>
      <c r="F240" s="142">
        <v>2975615</v>
      </c>
      <c r="G240" s="75"/>
      <c r="H240" s="133"/>
    </row>
    <row r="241" spans="1:8">
      <c r="A241" s="93">
        <v>750</v>
      </c>
      <c r="B241" s="134" t="s">
        <v>1067</v>
      </c>
      <c r="C241" s="135" t="s">
        <v>1068</v>
      </c>
      <c r="D241" s="139">
        <v>2140474</v>
      </c>
      <c r="E241" s="140">
        <v>2293365</v>
      </c>
      <c r="F241" s="142">
        <v>3057820</v>
      </c>
      <c r="G241" s="75"/>
      <c r="H241" s="133"/>
    </row>
    <row r="242" spans="1:8">
      <c r="A242" s="93">
        <v>775</v>
      </c>
      <c r="B242" s="134" t="s">
        <v>1069</v>
      </c>
      <c r="C242" s="135" t="s">
        <v>1070</v>
      </c>
      <c r="D242" s="139">
        <v>2197437</v>
      </c>
      <c r="E242" s="140">
        <v>2354396</v>
      </c>
      <c r="F242" s="142">
        <v>3139195</v>
      </c>
      <c r="G242" s="75"/>
      <c r="H242" s="133"/>
    </row>
    <row r="243" spans="1:8">
      <c r="A243" s="93">
        <v>800</v>
      </c>
      <c r="B243" s="134" t="s">
        <v>1071</v>
      </c>
      <c r="C243" s="135" t="s">
        <v>1072</v>
      </c>
      <c r="D243" s="139">
        <v>2254000</v>
      </c>
      <c r="E243" s="140">
        <v>2415000</v>
      </c>
      <c r="F243" s="142">
        <v>3220000</v>
      </c>
      <c r="G243" s="75"/>
      <c r="H243" s="133"/>
    </row>
    <row r="244" spans="1:8">
      <c r="A244" s="93">
        <v>825</v>
      </c>
      <c r="B244" s="134" t="s">
        <v>1073</v>
      </c>
      <c r="C244" s="135" t="s">
        <v>1074</v>
      </c>
      <c r="D244" s="139">
        <v>2310378</v>
      </c>
      <c r="E244" s="140">
        <v>2475405</v>
      </c>
      <c r="F244" s="142">
        <v>3300540</v>
      </c>
      <c r="G244" s="75"/>
      <c r="H244" s="133"/>
    </row>
    <row r="245" spans="1:8">
      <c r="A245" s="93">
        <v>850</v>
      </c>
      <c r="B245" s="134" t="s">
        <v>1075</v>
      </c>
      <c r="C245" s="135" t="s">
        <v>1076</v>
      </c>
      <c r="D245" s="139">
        <v>2366557</v>
      </c>
      <c r="E245" s="140">
        <v>2535596</v>
      </c>
      <c r="F245" s="142">
        <v>3380795</v>
      </c>
      <c r="G245" s="75"/>
      <c r="H245" s="133"/>
    </row>
    <row r="246" spans="1:8">
      <c r="A246" s="93">
        <v>875</v>
      </c>
      <c r="B246" s="134" t="s">
        <v>1077</v>
      </c>
      <c r="C246" s="135" t="s">
        <v>1078</v>
      </c>
      <c r="D246" s="139">
        <v>2422147</v>
      </c>
      <c r="E246" s="140">
        <v>2595158</v>
      </c>
      <c r="F246" s="142">
        <v>3460210</v>
      </c>
      <c r="G246" s="75"/>
      <c r="H246" s="133"/>
    </row>
    <row r="247" spans="1:8">
      <c r="A247" s="93">
        <v>900</v>
      </c>
      <c r="B247" s="134" t="s">
        <v>1079</v>
      </c>
      <c r="C247" s="135" t="s">
        <v>1080</v>
      </c>
      <c r="D247" s="139">
        <v>2477549</v>
      </c>
      <c r="E247" s="140">
        <v>2654516</v>
      </c>
      <c r="F247" s="142">
        <v>3539355</v>
      </c>
      <c r="G247" s="75"/>
      <c r="H247" s="133"/>
    </row>
    <row r="248" spans="1:8">
      <c r="A248" s="93">
        <v>925</v>
      </c>
      <c r="B248" s="134" t="s">
        <v>1081</v>
      </c>
      <c r="C248" s="135" t="s">
        <v>1082</v>
      </c>
      <c r="D248" s="139">
        <v>2532751</v>
      </c>
      <c r="E248" s="140">
        <v>2713661</v>
      </c>
      <c r="F248" s="142">
        <v>3618215</v>
      </c>
      <c r="G248" s="75"/>
      <c r="H248" s="133"/>
    </row>
    <row r="249" spans="1:8">
      <c r="A249" s="93">
        <v>950</v>
      </c>
      <c r="B249" s="134" t="s">
        <v>1083</v>
      </c>
      <c r="C249" s="135" t="s">
        <v>1084</v>
      </c>
      <c r="D249" s="139">
        <v>2587568</v>
      </c>
      <c r="E249" s="140">
        <v>2772394</v>
      </c>
      <c r="F249" s="142">
        <v>3696525</v>
      </c>
      <c r="G249" s="75"/>
      <c r="H249" s="133"/>
    </row>
    <row r="250" spans="1:8">
      <c r="A250" s="93">
        <v>975</v>
      </c>
      <c r="B250" s="134" t="s">
        <v>1085</v>
      </c>
      <c r="C250" s="135" t="s">
        <v>1086</v>
      </c>
      <c r="D250" s="139">
        <v>2642185</v>
      </c>
      <c r="E250" s="140">
        <v>2830913</v>
      </c>
      <c r="F250" s="142">
        <v>3774550</v>
      </c>
      <c r="G250" s="75"/>
      <c r="H250" s="133"/>
    </row>
    <row r="251" spans="1:8" ht="13.5" thickBot="1">
      <c r="A251" s="128">
        <v>1000</v>
      </c>
      <c r="B251" s="143" t="s">
        <v>1087</v>
      </c>
      <c r="C251" s="144" t="s">
        <v>1088</v>
      </c>
      <c r="D251" s="145">
        <v>2696421</v>
      </c>
      <c r="E251" s="146">
        <v>2889023</v>
      </c>
      <c r="F251" s="147">
        <v>3852030</v>
      </c>
      <c r="G251" s="75"/>
      <c r="H251" s="133"/>
    </row>
    <row r="252" spans="1:8" ht="13.5" thickBot="1">
      <c r="A252" s="351" t="s">
        <v>2249</v>
      </c>
      <c r="B252" s="352"/>
      <c r="C252" s="352"/>
      <c r="D252" s="352"/>
      <c r="E252" s="352"/>
      <c r="F252" s="353"/>
      <c r="G252" s="2"/>
      <c r="H252" s="133"/>
    </row>
    <row r="253" spans="1:8">
      <c r="D253"/>
      <c r="E253" s="2"/>
      <c r="F253" s="220"/>
      <c r="H253" s="133"/>
    </row>
    <row r="254" spans="1:8">
      <c r="D254"/>
      <c r="E254"/>
      <c r="H254" s="133"/>
    </row>
    <row r="255" spans="1:8">
      <c r="D255"/>
      <c r="E255"/>
      <c r="H255" s="133"/>
    </row>
    <row r="256" spans="1:8">
      <c r="D256"/>
      <c r="E256"/>
      <c r="H256" s="133"/>
    </row>
    <row r="257" spans="4:8">
      <c r="D257"/>
      <c r="E257"/>
      <c r="H257" s="133"/>
    </row>
    <row r="258" spans="4:8">
      <c r="D258"/>
      <c r="E258"/>
      <c r="H258" s="133"/>
    </row>
    <row r="259" spans="4:8">
      <c r="D259"/>
      <c r="E259"/>
      <c r="H259" s="133"/>
    </row>
    <row r="260" spans="4:8">
      <c r="D260"/>
      <c r="E260"/>
      <c r="H260" s="133"/>
    </row>
    <row r="261" spans="4:8">
      <c r="D261"/>
      <c r="E261"/>
      <c r="H261" s="133"/>
    </row>
    <row r="262" spans="4:8">
      <c r="D262"/>
      <c r="E262"/>
      <c r="H262" s="133"/>
    </row>
    <row r="263" spans="4:8">
      <c r="D263"/>
      <c r="E263"/>
      <c r="H263" s="133"/>
    </row>
    <row r="264" spans="4:8">
      <c r="D264"/>
      <c r="E264"/>
      <c r="H264" s="133"/>
    </row>
    <row r="265" spans="4:8">
      <c r="D265"/>
      <c r="E265"/>
      <c r="H265" s="133"/>
    </row>
    <row r="266" spans="4:8">
      <c r="D266"/>
      <c r="E266"/>
      <c r="H266" s="133"/>
    </row>
    <row r="267" spans="4:8">
      <c r="D267"/>
      <c r="E267"/>
      <c r="H267" s="133"/>
    </row>
    <row r="268" spans="4:8">
      <c r="D268"/>
      <c r="E268"/>
      <c r="H268" s="133"/>
    </row>
    <row r="269" spans="4:8">
      <c r="D269"/>
      <c r="E269"/>
      <c r="H269" s="133"/>
    </row>
    <row r="270" spans="4:8">
      <c r="D270"/>
      <c r="E270"/>
      <c r="H270" s="133"/>
    </row>
    <row r="271" spans="4:8">
      <c r="D271"/>
      <c r="E271"/>
      <c r="H271" s="133"/>
    </row>
    <row r="272" spans="4:8">
      <c r="D272"/>
      <c r="E272"/>
      <c r="H272" s="133"/>
    </row>
    <row r="273" spans="4:8">
      <c r="D273"/>
      <c r="E273"/>
      <c r="H273" s="133"/>
    </row>
    <row r="274" spans="4:8">
      <c r="D274"/>
      <c r="E274"/>
      <c r="H274" s="133"/>
    </row>
    <row r="275" spans="4:8">
      <c r="D275"/>
      <c r="E275"/>
      <c r="H275" s="133"/>
    </row>
    <row r="276" spans="4:8">
      <c r="D276"/>
      <c r="E276"/>
      <c r="H276" s="133"/>
    </row>
    <row r="277" spans="4:8">
      <c r="D277"/>
      <c r="E277"/>
      <c r="H277" s="133"/>
    </row>
    <row r="278" spans="4:8">
      <c r="D278"/>
      <c r="E278"/>
      <c r="H278" s="133"/>
    </row>
    <row r="279" spans="4:8">
      <c r="D279"/>
      <c r="E279"/>
      <c r="H279" s="133"/>
    </row>
    <row r="280" spans="4:8">
      <c r="D280"/>
      <c r="E280"/>
      <c r="H280" s="133"/>
    </row>
    <row r="281" spans="4:8">
      <c r="D281"/>
      <c r="E281"/>
      <c r="H281" s="133"/>
    </row>
    <row r="282" spans="4:8">
      <c r="D282"/>
      <c r="E282"/>
      <c r="H282" s="133"/>
    </row>
    <row r="283" spans="4:8">
      <c r="D283"/>
      <c r="E283"/>
      <c r="H283" s="133"/>
    </row>
    <row r="284" spans="4:8">
      <c r="D284"/>
      <c r="E284"/>
      <c r="H284" s="133"/>
    </row>
    <row r="285" spans="4:8">
      <c r="D285"/>
      <c r="E285"/>
      <c r="H285" s="133"/>
    </row>
    <row r="286" spans="4:8">
      <c r="D286"/>
      <c r="E286"/>
      <c r="H286" s="133"/>
    </row>
    <row r="287" spans="4:8">
      <c r="D287"/>
      <c r="E287"/>
      <c r="H287" s="133"/>
    </row>
    <row r="288" spans="4:8">
      <c r="D288"/>
      <c r="E288"/>
      <c r="H288" s="133"/>
    </row>
    <row r="289" spans="4:8">
      <c r="D289"/>
      <c r="E289"/>
      <c r="H289" s="133"/>
    </row>
    <row r="290" spans="4:8">
      <c r="D290"/>
      <c r="E290"/>
      <c r="H290" s="133"/>
    </row>
    <row r="291" spans="4:8">
      <c r="D291"/>
      <c r="E291"/>
      <c r="H291" s="133"/>
    </row>
    <row r="292" spans="4:8">
      <c r="D292"/>
      <c r="E292"/>
      <c r="H292" s="133"/>
    </row>
    <row r="293" spans="4:8">
      <c r="D293"/>
      <c r="E293"/>
      <c r="H293" s="133"/>
    </row>
    <row r="294" spans="4:8">
      <c r="D294"/>
      <c r="E294"/>
      <c r="H294" s="133"/>
    </row>
    <row r="295" spans="4:8">
      <c r="D295"/>
      <c r="E295"/>
      <c r="H295" s="133"/>
    </row>
    <row r="296" spans="4:8">
      <c r="D296"/>
      <c r="E296"/>
      <c r="H296" s="133"/>
    </row>
    <row r="297" spans="4:8">
      <c r="D297"/>
      <c r="E297"/>
      <c r="H297" s="133"/>
    </row>
    <row r="298" spans="4:8">
      <c r="D298"/>
      <c r="E298"/>
      <c r="H298" s="133"/>
    </row>
    <row r="299" spans="4:8">
      <c r="D299"/>
      <c r="E299"/>
      <c r="H299" s="133"/>
    </row>
    <row r="300" spans="4:8">
      <c r="D300"/>
      <c r="E300"/>
      <c r="H300" s="133"/>
    </row>
    <row r="301" spans="4:8">
      <c r="D301"/>
      <c r="E301"/>
      <c r="H301" s="133"/>
    </row>
    <row r="302" spans="4:8">
      <c r="D302"/>
      <c r="E302"/>
      <c r="H302" s="133"/>
    </row>
    <row r="303" spans="4:8">
      <c r="D303"/>
      <c r="E303"/>
      <c r="H303" s="133"/>
    </row>
    <row r="304" spans="4:8">
      <c r="D304"/>
      <c r="E304"/>
      <c r="H304" s="133"/>
    </row>
    <row r="305" spans="4:8">
      <c r="D305"/>
      <c r="E305"/>
      <c r="H305" s="133"/>
    </row>
    <row r="306" spans="4:8">
      <c r="D306"/>
      <c r="E306"/>
      <c r="H306" s="133"/>
    </row>
    <row r="307" spans="4:8">
      <c r="D307"/>
      <c r="E307"/>
      <c r="H307" s="133"/>
    </row>
    <row r="308" spans="4:8">
      <c r="D308"/>
      <c r="E308"/>
      <c r="H308" s="133"/>
    </row>
    <row r="309" spans="4:8">
      <c r="D309"/>
      <c r="E309"/>
      <c r="H309" s="133"/>
    </row>
    <row r="310" spans="4:8">
      <c r="D310"/>
      <c r="E310"/>
      <c r="H310" s="133"/>
    </row>
    <row r="311" spans="4:8">
      <c r="D311"/>
      <c r="E311"/>
      <c r="H311" s="133"/>
    </row>
    <row r="312" spans="4:8">
      <c r="D312"/>
      <c r="E312"/>
      <c r="H312" s="133"/>
    </row>
    <row r="313" spans="4:8">
      <c r="D313"/>
      <c r="E313"/>
      <c r="H313" s="133"/>
    </row>
    <row r="314" spans="4:8">
      <c r="D314"/>
      <c r="E314"/>
      <c r="H314" s="133"/>
    </row>
    <row r="315" spans="4:8">
      <c r="D315"/>
      <c r="E315"/>
      <c r="H315" s="133"/>
    </row>
    <row r="316" spans="4:8">
      <c r="D316"/>
      <c r="E316"/>
      <c r="H316" s="133"/>
    </row>
    <row r="317" spans="4:8">
      <c r="D317"/>
      <c r="E317"/>
      <c r="H317" s="133"/>
    </row>
    <row r="318" spans="4:8">
      <c r="D318"/>
      <c r="E318"/>
      <c r="H318" s="133"/>
    </row>
    <row r="319" spans="4:8">
      <c r="D319"/>
      <c r="E319"/>
      <c r="H319" s="133"/>
    </row>
    <row r="320" spans="4:8">
      <c r="D320"/>
      <c r="E320"/>
      <c r="H320" s="133"/>
    </row>
    <row r="321" spans="4:8">
      <c r="D321"/>
      <c r="E321"/>
      <c r="H321" s="133"/>
    </row>
    <row r="322" spans="4:8">
      <c r="D322"/>
      <c r="E322"/>
      <c r="H322" s="133"/>
    </row>
    <row r="323" spans="4:8">
      <c r="D323"/>
      <c r="E323"/>
      <c r="H323" s="133"/>
    </row>
    <row r="324" spans="4:8">
      <c r="D324"/>
      <c r="E324"/>
      <c r="H324" s="133"/>
    </row>
    <row r="325" spans="4:8">
      <c r="D325"/>
      <c r="E325"/>
      <c r="H325" s="133"/>
    </row>
    <row r="326" spans="4:8">
      <c r="D326"/>
      <c r="E326"/>
      <c r="H326" s="133"/>
    </row>
    <row r="327" spans="4:8">
      <c r="D327"/>
      <c r="E327"/>
      <c r="H327" s="133"/>
    </row>
    <row r="328" spans="4:8">
      <c r="D328"/>
      <c r="E328"/>
      <c r="H328" s="133"/>
    </row>
    <row r="329" spans="4:8">
      <c r="D329"/>
      <c r="E329"/>
      <c r="H329" s="133"/>
    </row>
    <row r="330" spans="4:8">
      <c r="D330"/>
      <c r="E330"/>
      <c r="H330" s="133"/>
    </row>
    <row r="331" spans="4:8">
      <c r="D331"/>
      <c r="E331"/>
      <c r="H331" s="133"/>
    </row>
    <row r="332" spans="4:8">
      <c r="D332"/>
      <c r="E332"/>
      <c r="H332" s="133"/>
    </row>
    <row r="333" spans="4:8">
      <c r="D333"/>
      <c r="E333"/>
      <c r="H333" s="133"/>
    </row>
    <row r="334" spans="4:8">
      <c r="D334"/>
      <c r="E334"/>
      <c r="H334" s="133"/>
    </row>
    <row r="335" spans="4:8">
      <c r="D335"/>
      <c r="E335"/>
      <c r="H335" s="133"/>
    </row>
    <row r="336" spans="4:8">
      <c r="D336"/>
      <c r="E336"/>
      <c r="H336" s="133"/>
    </row>
    <row r="337" spans="4:8">
      <c r="D337"/>
      <c r="E337"/>
      <c r="H337" s="133"/>
    </row>
    <row r="338" spans="4:8">
      <c r="D338"/>
      <c r="E338"/>
      <c r="H338" s="133"/>
    </row>
    <row r="339" spans="4:8">
      <c r="D339"/>
      <c r="E339"/>
      <c r="H339" s="133"/>
    </row>
    <row r="340" spans="4:8">
      <c r="D340"/>
      <c r="E340"/>
      <c r="H340" s="133"/>
    </row>
    <row r="341" spans="4:8">
      <c r="D341"/>
      <c r="E341"/>
      <c r="H341" s="133"/>
    </row>
    <row r="342" spans="4:8">
      <c r="D342"/>
      <c r="E342"/>
      <c r="H342" s="133"/>
    </row>
    <row r="343" spans="4:8">
      <c r="D343"/>
      <c r="E343"/>
      <c r="H343" s="133"/>
    </row>
    <row r="344" spans="4:8">
      <c r="D344"/>
      <c r="E344"/>
      <c r="H344" s="133"/>
    </row>
    <row r="345" spans="4:8">
      <c r="D345"/>
      <c r="E345"/>
      <c r="H345" s="133"/>
    </row>
    <row r="346" spans="4:8">
      <c r="D346"/>
      <c r="E346"/>
      <c r="H346" s="133"/>
    </row>
    <row r="347" spans="4:8">
      <c r="D347"/>
      <c r="E347"/>
      <c r="H347" s="133"/>
    </row>
    <row r="348" spans="4:8">
      <c r="D348"/>
      <c r="E348"/>
      <c r="H348" s="133"/>
    </row>
    <row r="349" spans="4:8">
      <c r="D349"/>
      <c r="E349"/>
      <c r="H349" s="133"/>
    </row>
    <row r="350" spans="4:8">
      <c r="D350"/>
      <c r="E350"/>
      <c r="H350" s="133"/>
    </row>
    <row r="351" spans="4:8">
      <c r="D351"/>
      <c r="E351"/>
      <c r="H351" s="133"/>
    </row>
    <row r="352" spans="4:8">
      <c r="D352"/>
      <c r="E352"/>
      <c r="H352" s="133"/>
    </row>
    <row r="353" spans="4:8">
      <c r="D353"/>
      <c r="E353"/>
      <c r="H353" s="133"/>
    </row>
    <row r="354" spans="4:8">
      <c r="D354"/>
      <c r="E354"/>
      <c r="H354" s="133"/>
    </row>
    <row r="355" spans="4:8">
      <c r="D355"/>
      <c r="E355"/>
      <c r="H355" s="133"/>
    </row>
    <row r="356" spans="4:8">
      <c r="D356"/>
      <c r="E356"/>
      <c r="H356" s="133"/>
    </row>
    <row r="357" spans="4:8">
      <c r="D357"/>
      <c r="E357"/>
      <c r="H357" s="133"/>
    </row>
    <row r="358" spans="4:8">
      <c r="D358"/>
      <c r="E358"/>
      <c r="H358" s="133"/>
    </row>
    <row r="359" spans="4:8">
      <c r="D359"/>
      <c r="E359"/>
      <c r="H359" s="133"/>
    </row>
    <row r="360" spans="4:8">
      <c r="D360"/>
      <c r="E360"/>
      <c r="H360" s="133"/>
    </row>
    <row r="361" spans="4:8">
      <c r="D361"/>
      <c r="E361"/>
      <c r="H361" s="133"/>
    </row>
    <row r="362" spans="4:8">
      <c r="D362"/>
      <c r="E362"/>
      <c r="H362" s="133"/>
    </row>
    <row r="363" spans="4:8">
      <c r="D363"/>
      <c r="E363"/>
      <c r="H363" s="133"/>
    </row>
    <row r="364" spans="4:8">
      <c r="D364"/>
      <c r="E364"/>
      <c r="H364" s="133"/>
    </row>
    <row r="365" spans="4:8">
      <c r="D365"/>
      <c r="E365"/>
      <c r="H365" s="133"/>
    </row>
    <row r="366" spans="4:8">
      <c r="D366"/>
      <c r="E366"/>
      <c r="H366" s="133"/>
    </row>
    <row r="367" spans="4:8">
      <c r="D367"/>
      <c r="E367"/>
      <c r="H367" s="133"/>
    </row>
    <row r="368" spans="4:8">
      <c r="D368"/>
      <c r="E368"/>
      <c r="H368" s="133"/>
    </row>
    <row r="369" spans="4:8">
      <c r="D369"/>
      <c r="E369"/>
      <c r="H369" s="133"/>
    </row>
    <row r="370" spans="4:8">
      <c r="D370"/>
      <c r="E370"/>
      <c r="H370" s="133"/>
    </row>
    <row r="371" spans="4:8">
      <c r="D371"/>
      <c r="E371"/>
      <c r="H371" s="133"/>
    </row>
    <row r="372" spans="4:8">
      <c r="D372"/>
      <c r="E372"/>
      <c r="H372" s="133"/>
    </row>
    <row r="373" spans="4:8">
      <c r="D373"/>
      <c r="E373"/>
      <c r="H373" s="133"/>
    </row>
    <row r="374" spans="4:8">
      <c r="D374"/>
      <c r="E374"/>
      <c r="H374" s="133"/>
    </row>
    <row r="375" spans="4:8">
      <c r="D375"/>
      <c r="E375"/>
      <c r="H375" s="133"/>
    </row>
    <row r="376" spans="4:8">
      <c r="D376"/>
      <c r="E376"/>
    </row>
    <row r="377" spans="4:8">
      <c r="D377"/>
      <c r="E377"/>
    </row>
    <row r="378" spans="4:8">
      <c r="D378"/>
      <c r="E378"/>
    </row>
    <row r="379" spans="4:8">
      <c r="D379"/>
      <c r="E379"/>
    </row>
    <row r="380" spans="4:8">
      <c r="D380"/>
      <c r="E380"/>
    </row>
    <row r="381" spans="4:8">
      <c r="D381"/>
      <c r="E381"/>
    </row>
    <row r="382" spans="4:8">
      <c r="D382"/>
      <c r="E382"/>
    </row>
    <row r="383" spans="4:8">
      <c r="D383"/>
      <c r="E383"/>
    </row>
    <row r="384" spans="4:8">
      <c r="D384"/>
      <c r="E384"/>
    </row>
    <row r="385" spans="4:5">
      <c r="D385"/>
      <c r="E385"/>
    </row>
    <row r="386" spans="4:5">
      <c r="D386"/>
      <c r="E386"/>
    </row>
    <row r="387" spans="4:5">
      <c r="D387"/>
      <c r="E387"/>
    </row>
    <row r="388" spans="4:5">
      <c r="D388"/>
      <c r="E388"/>
    </row>
    <row r="389" spans="4:5">
      <c r="D389"/>
      <c r="E389"/>
    </row>
    <row r="390" spans="4:5">
      <c r="D390"/>
      <c r="E390"/>
    </row>
    <row r="391" spans="4:5">
      <c r="D391"/>
      <c r="E391"/>
    </row>
    <row r="392" spans="4:5">
      <c r="D392"/>
      <c r="E392"/>
    </row>
    <row r="393" spans="4:5">
      <c r="D393"/>
      <c r="E393"/>
    </row>
    <row r="394" spans="4:5">
      <c r="D394"/>
      <c r="E394"/>
    </row>
    <row r="395" spans="4:5">
      <c r="D395"/>
      <c r="E395"/>
    </row>
    <row r="396" spans="4:5">
      <c r="D396"/>
      <c r="E396"/>
    </row>
    <row r="397" spans="4:5">
      <c r="D397"/>
      <c r="E397"/>
    </row>
    <row r="398" spans="4:5">
      <c r="D398"/>
      <c r="E398"/>
    </row>
    <row r="399" spans="4:5">
      <c r="D399"/>
      <c r="E399"/>
    </row>
    <row r="400" spans="4:5">
      <c r="D400"/>
      <c r="E400"/>
    </row>
    <row r="401" spans="4:5">
      <c r="D401"/>
      <c r="E401"/>
    </row>
    <row r="402" spans="4:5">
      <c r="D402"/>
      <c r="E402"/>
    </row>
    <row r="403" spans="4:5">
      <c r="D403"/>
      <c r="E403"/>
    </row>
    <row r="404" spans="4:5">
      <c r="D404"/>
      <c r="E404"/>
    </row>
    <row r="405" spans="4:5">
      <c r="D405"/>
      <c r="E405"/>
    </row>
    <row r="406" spans="4:5">
      <c r="D406"/>
      <c r="E406"/>
    </row>
    <row r="407" spans="4:5">
      <c r="D407"/>
      <c r="E407"/>
    </row>
    <row r="408" spans="4:5">
      <c r="D408"/>
      <c r="E408"/>
    </row>
    <row r="409" spans="4:5">
      <c r="D409"/>
      <c r="E409"/>
    </row>
    <row r="410" spans="4:5">
      <c r="D410"/>
      <c r="E410"/>
    </row>
    <row r="411" spans="4:5">
      <c r="D411"/>
      <c r="E411"/>
    </row>
    <row r="412" spans="4:5">
      <c r="D412"/>
      <c r="E412"/>
    </row>
    <row r="413" spans="4:5">
      <c r="D413"/>
      <c r="E413"/>
    </row>
    <row r="414" spans="4:5">
      <c r="D414"/>
      <c r="E414"/>
    </row>
    <row r="415" spans="4:5">
      <c r="D415"/>
      <c r="E415"/>
    </row>
    <row r="416" spans="4:5">
      <c r="D416"/>
      <c r="E416"/>
    </row>
    <row r="417" spans="4:5">
      <c r="D417"/>
      <c r="E417"/>
    </row>
    <row r="418" spans="4:5">
      <c r="D418"/>
      <c r="E418"/>
    </row>
    <row r="419" spans="4:5">
      <c r="D419"/>
      <c r="E419"/>
    </row>
    <row r="420" spans="4:5">
      <c r="D420"/>
      <c r="E420"/>
    </row>
    <row r="421" spans="4:5">
      <c r="D421"/>
      <c r="E421"/>
    </row>
    <row r="422" spans="4:5">
      <c r="D422"/>
      <c r="E422"/>
    </row>
    <row r="423" spans="4:5">
      <c r="D423"/>
      <c r="E423"/>
    </row>
    <row r="424" spans="4:5">
      <c r="D424"/>
      <c r="E424"/>
    </row>
    <row r="425" spans="4:5">
      <c r="D425"/>
      <c r="E425"/>
    </row>
    <row r="426" spans="4:5">
      <c r="D426"/>
      <c r="E426"/>
    </row>
    <row r="427" spans="4:5">
      <c r="D427"/>
      <c r="E427"/>
    </row>
    <row r="428" spans="4:5">
      <c r="D428"/>
      <c r="E428"/>
    </row>
    <row r="429" spans="4:5">
      <c r="D429"/>
      <c r="E429"/>
    </row>
    <row r="430" spans="4:5">
      <c r="D430"/>
      <c r="E430"/>
    </row>
    <row r="431" spans="4:5">
      <c r="D431"/>
      <c r="E431"/>
    </row>
    <row r="432" spans="4:5">
      <c r="D432"/>
      <c r="E432"/>
    </row>
    <row r="433" spans="4:5">
      <c r="D433"/>
      <c r="E433"/>
    </row>
    <row r="434" spans="4:5">
      <c r="D434"/>
      <c r="E434"/>
    </row>
    <row r="435" spans="4:5">
      <c r="D435"/>
      <c r="E435"/>
    </row>
    <row r="436" spans="4:5">
      <c r="D436"/>
      <c r="E436"/>
    </row>
    <row r="437" spans="4:5">
      <c r="D437"/>
      <c r="E437"/>
    </row>
    <row r="438" spans="4:5">
      <c r="D438"/>
      <c r="E438"/>
    </row>
    <row r="439" spans="4:5">
      <c r="D439"/>
      <c r="E439"/>
    </row>
    <row r="440" spans="4:5">
      <c r="D440"/>
      <c r="E440"/>
    </row>
    <row r="441" spans="4:5">
      <c r="D441"/>
      <c r="E441"/>
    </row>
    <row r="442" spans="4:5">
      <c r="D442"/>
      <c r="E442"/>
    </row>
    <row r="443" spans="4:5">
      <c r="D443"/>
      <c r="E443"/>
    </row>
    <row r="444" spans="4:5">
      <c r="D444"/>
      <c r="E444"/>
    </row>
    <row r="445" spans="4:5">
      <c r="D445"/>
      <c r="E445"/>
    </row>
    <row r="446" spans="4:5">
      <c r="D446"/>
      <c r="E446"/>
    </row>
    <row r="447" spans="4:5">
      <c r="D447"/>
      <c r="E447"/>
    </row>
    <row r="448" spans="4:5">
      <c r="D448"/>
      <c r="E448"/>
    </row>
    <row r="449" spans="4:5">
      <c r="D449"/>
      <c r="E449"/>
    </row>
    <row r="450" spans="4:5">
      <c r="D450"/>
      <c r="E450"/>
    </row>
    <row r="451" spans="4:5">
      <c r="D451"/>
      <c r="E451"/>
    </row>
    <row r="452" spans="4:5">
      <c r="D452"/>
      <c r="E452"/>
    </row>
    <row r="453" spans="4:5">
      <c r="D453"/>
      <c r="E453"/>
    </row>
    <row r="454" spans="4:5">
      <c r="D454"/>
      <c r="E454"/>
    </row>
    <row r="455" spans="4:5">
      <c r="D455"/>
      <c r="E455"/>
    </row>
    <row r="456" spans="4:5">
      <c r="D456"/>
      <c r="E456"/>
    </row>
    <row r="457" spans="4:5">
      <c r="D457"/>
      <c r="E457"/>
    </row>
    <row r="458" spans="4:5">
      <c r="D458"/>
      <c r="E458"/>
    </row>
    <row r="459" spans="4:5">
      <c r="D459"/>
      <c r="E459"/>
    </row>
    <row r="460" spans="4:5">
      <c r="D460"/>
      <c r="E460"/>
    </row>
    <row r="461" spans="4:5">
      <c r="D461"/>
      <c r="E461"/>
    </row>
    <row r="462" spans="4:5">
      <c r="D462"/>
      <c r="E462"/>
    </row>
    <row r="463" spans="4:5">
      <c r="D463"/>
      <c r="E463"/>
    </row>
    <row r="464" spans="4:5">
      <c r="D464"/>
      <c r="E464"/>
    </row>
    <row r="465" spans="4:5">
      <c r="D465"/>
      <c r="E465"/>
    </row>
    <row r="466" spans="4:5">
      <c r="D466"/>
      <c r="E466"/>
    </row>
    <row r="467" spans="4:5">
      <c r="D467"/>
      <c r="E467"/>
    </row>
    <row r="468" spans="4:5">
      <c r="D468"/>
      <c r="E468"/>
    </row>
    <row r="469" spans="4:5">
      <c r="D469"/>
      <c r="E469"/>
    </row>
    <row r="470" spans="4:5">
      <c r="D470"/>
      <c r="E470"/>
    </row>
    <row r="471" spans="4:5">
      <c r="D471"/>
      <c r="E471"/>
    </row>
    <row r="472" spans="4:5">
      <c r="D472"/>
      <c r="E472"/>
    </row>
    <row r="473" spans="4:5">
      <c r="D473"/>
      <c r="E473"/>
    </row>
    <row r="474" spans="4:5">
      <c r="D474"/>
      <c r="E474"/>
    </row>
    <row r="475" spans="4:5">
      <c r="D475"/>
      <c r="E475"/>
    </row>
    <row r="476" spans="4:5">
      <c r="D476"/>
      <c r="E476"/>
    </row>
    <row r="477" spans="4:5">
      <c r="D477"/>
      <c r="E477"/>
    </row>
    <row r="478" spans="4:5">
      <c r="D478"/>
      <c r="E478"/>
    </row>
    <row r="479" spans="4:5">
      <c r="D479"/>
      <c r="E479"/>
    </row>
    <row r="480" spans="4:5">
      <c r="D480"/>
      <c r="E480"/>
    </row>
    <row r="481" spans="4:5">
      <c r="D481"/>
      <c r="E481"/>
    </row>
    <row r="482" spans="4:5">
      <c r="D482"/>
      <c r="E482"/>
    </row>
    <row r="483" spans="4:5">
      <c r="D483"/>
      <c r="E483"/>
    </row>
    <row r="484" spans="4:5">
      <c r="D484"/>
      <c r="E484"/>
    </row>
    <row r="485" spans="4:5">
      <c r="D485"/>
      <c r="E485"/>
    </row>
    <row r="486" spans="4:5">
      <c r="D486"/>
      <c r="E486"/>
    </row>
    <row r="487" spans="4:5">
      <c r="D487"/>
      <c r="E487"/>
    </row>
    <row r="488" spans="4:5">
      <c r="D488"/>
      <c r="E488"/>
    </row>
    <row r="489" spans="4:5">
      <c r="D489"/>
      <c r="E489"/>
    </row>
    <row r="490" spans="4:5">
      <c r="D490"/>
      <c r="E490"/>
    </row>
    <row r="491" spans="4:5">
      <c r="D491"/>
      <c r="E491"/>
    </row>
    <row r="492" spans="4:5">
      <c r="D492"/>
      <c r="E492"/>
    </row>
    <row r="493" spans="4:5">
      <c r="D493"/>
      <c r="E493"/>
    </row>
    <row r="494" spans="4:5">
      <c r="D494"/>
      <c r="E494"/>
    </row>
    <row r="495" spans="4:5">
      <c r="D495"/>
      <c r="E495"/>
    </row>
    <row r="496" spans="4:5">
      <c r="D496"/>
      <c r="E496"/>
    </row>
    <row r="497" spans="4:5">
      <c r="D497"/>
      <c r="E497"/>
    </row>
    <row r="498" spans="4:5">
      <c r="D498"/>
      <c r="E498"/>
    </row>
    <row r="499" spans="4:5">
      <c r="D499"/>
      <c r="E499"/>
    </row>
    <row r="500" spans="4:5">
      <c r="D500"/>
      <c r="E500"/>
    </row>
    <row r="501" spans="4:5">
      <c r="D501"/>
      <c r="E501"/>
    </row>
    <row r="502" spans="4:5">
      <c r="D502"/>
      <c r="E502"/>
    </row>
    <row r="503" spans="4:5">
      <c r="D503"/>
      <c r="E503"/>
    </row>
    <row r="504" spans="4:5">
      <c r="D504"/>
      <c r="E504"/>
    </row>
    <row r="505" spans="4:5">
      <c r="D505"/>
      <c r="E505"/>
    </row>
    <row r="506" spans="4:5">
      <c r="D506"/>
      <c r="E506"/>
    </row>
    <row r="507" spans="4:5">
      <c r="D507"/>
      <c r="E507"/>
    </row>
    <row r="508" spans="4:5">
      <c r="D508"/>
      <c r="E508"/>
    </row>
    <row r="509" spans="4:5">
      <c r="D509"/>
      <c r="E509"/>
    </row>
    <row r="510" spans="4:5">
      <c r="D510"/>
      <c r="E510"/>
    </row>
    <row r="511" spans="4:5">
      <c r="D511"/>
      <c r="E511"/>
    </row>
    <row r="512" spans="4:5">
      <c r="D512"/>
      <c r="E512"/>
    </row>
    <row r="513" spans="4:5">
      <c r="D513"/>
      <c r="E513"/>
    </row>
    <row r="514" spans="4:5">
      <c r="D514"/>
      <c r="E514"/>
    </row>
    <row r="515" spans="4:5">
      <c r="D515"/>
      <c r="E515"/>
    </row>
    <row r="516" spans="4:5">
      <c r="D516"/>
      <c r="E516"/>
    </row>
    <row r="517" spans="4:5">
      <c r="D517"/>
      <c r="E517"/>
    </row>
    <row r="518" spans="4:5">
      <c r="D518"/>
      <c r="E518"/>
    </row>
    <row r="519" spans="4:5">
      <c r="D519"/>
      <c r="E519"/>
    </row>
    <row r="520" spans="4:5">
      <c r="D520"/>
      <c r="E520"/>
    </row>
    <row r="521" spans="4:5">
      <c r="D521"/>
      <c r="E521"/>
    </row>
    <row r="522" spans="4:5">
      <c r="D522"/>
      <c r="E522"/>
    </row>
    <row r="523" spans="4:5">
      <c r="D523"/>
      <c r="E523"/>
    </row>
    <row r="524" spans="4:5">
      <c r="D524"/>
      <c r="E524"/>
    </row>
    <row r="525" spans="4:5">
      <c r="D525"/>
      <c r="E525"/>
    </row>
    <row r="526" spans="4:5">
      <c r="D526"/>
      <c r="E526"/>
    </row>
    <row r="527" spans="4:5">
      <c r="D527"/>
      <c r="E527"/>
    </row>
    <row r="528" spans="4:5">
      <c r="D528"/>
      <c r="E528"/>
    </row>
    <row r="529" spans="4:5">
      <c r="D529"/>
      <c r="E529"/>
    </row>
    <row r="530" spans="4:5">
      <c r="D530"/>
      <c r="E530"/>
    </row>
    <row r="531" spans="4:5">
      <c r="D531"/>
      <c r="E531"/>
    </row>
    <row r="532" spans="4:5">
      <c r="D532"/>
      <c r="E532"/>
    </row>
    <row r="533" spans="4:5">
      <c r="D533"/>
      <c r="E533"/>
    </row>
    <row r="534" spans="4:5">
      <c r="D534"/>
      <c r="E534"/>
    </row>
    <row r="535" spans="4:5">
      <c r="D535"/>
      <c r="E535"/>
    </row>
    <row r="536" spans="4:5">
      <c r="D536"/>
      <c r="E536"/>
    </row>
    <row r="537" spans="4:5">
      <c r="D537"/>
      <c r="E537"/>
    </row>
    <row r="538" spans="4:5">
      <c r="D538"/>
      <c r="E538"/>
    </row>
    <row r="539" spans="4:5">
      <c r="D539"/>
      <c r="E539"/>
    </row>
    <row r="540" spans="4:5">
      <c r="D540"/>
      <c r="E540"/>
    </row>
    <row r="541" spans="4:5">
      <c r="D541"/>
      <c r="E541"/>
    </row>
    <row r="542" spans="4:5">
      <c r="D542"/>
      <c r="E542"/>
    </row>
    <row r="543" spans="4:5">
      <c r="D543"/>
      <c r="E543"/>
    </row>
    <row r="544" spans="4:5">
      <c r="D544"/>
      <c r="E544"/>
    </row>
    <row r="545" spans="4:5">
      <c r="D545"/>
      <c r="E545"/>
    </row>
    <row r="546" spans="4:5">
      <c r="D546"/>
      <c r="E546"/>
    </row>
    <row r="547" spans="4:5">
      <c r="D547"/>
      <c r="E547"/>
    </row>
    <row r="548" spans="4:5">
      <c r="D548"/>
      <c r="E548"/>
    </row>
    <row r="549" spans="4:5">
      <c r="D549"/>
      <c r="E549"/>
    </row>
    <row r="550" spans="4:5">
      <c r="D550"/>
      <c r="E550"/>
    </row>
    <row r="551" spans="4:5">
      <c r="D551"/>
      <c r="E551"/>
    </row>
    <row r="552" spans="4:5">
      <c r="D552"/>
      <c r="E552"/>
    </row>
    <row r="553" spans="4:5">
      <c r="D553"/>
      <c r="E553"/>
    </row>
    <row r="554" spans="4:5">
      <c r="D554"/>
      <c r="E554"/>
    </row>
    <row r="555" spans="4:5">
      <c r="D555"/>
      <c r="E555"/>
    </row>
    <row r="556" spans="4:5">
      <c r="D556"/>
      <c r="E556"/>
    </row>
    <row r="557" spans="4:5">
      <c r="D557"/>
      <c r="E557"/>
    </row>
    <row r="558" spans="4:5">
      <c r="D558"/>
      <c r="E558"/>
    </row>
    <row r="559" spans="4:5">
      <c r="D559"/>
      <c r="E559"/>
    </row>
    <row r="560" spans="4:5">
      <c r="D560"/>
      <c r="E560"/>
    </row>
    <row r="561" spans="4:5">
      <c r="D561"/>
      <c r="E561"/>
    </row>
    <row r="562" spans="4:5">
      <c r="D562"/>
      <c r="E562"/>
    </row>
    <row r="563" spans="4:5">
      <c r="D563"/>
      <c r="E563"/>
    </row>
    <row r="564" spans="4:5">
      <c r="D564"/>
      <c r="E564"/>
    </row>
    <row r="565" spans="4:5">
      <c r="D565"/>
      <c r="E565"/>
    </row>
    <row r="566" spans="4:5">
      <c r="D566"/>
      <c r="E566"/>
    </row>
    <row r="567" spans="4:5">
      <c r="D567"/>
      <c r="E567"/>
    </row>
    <row r="568" spans="4:5">
      <c r="D568"/>
      <c r="E568"/>
    </row>
    <row r="569" spans="4:5">
      <c r="D569"/>
      <c r="E569"/>
    </row>
    <row r="570" spans="4:5">
      <c r="D570"/>
      <c r="E570"/>
    </row>
    <row r="571" spans="4:5">
      <c r="D571"/>
      <c r="E571"/>
    </row>
    <row r="572" spans="4:5">
      <c r="D572"/>
      <c r="E572"/>
    </row>
    <row r="573" spans="4:5">
      <c r="D573"/>
      <c r="E573"/>
    </row>
    <row r="574" spans="4:5">
      <c r="D574"/>
      <c r="E574"/>
    </row>
    <row r="575" spans="4:5">
      <c r="D575"/>
      <c r="E575"/>
    </row>
    <row r="576" spans="4:5">
      <c r="D576"/>
      <c r="E576"/>
    </row>
    <row r="577" spans="4:5">
      <c r="D577"/>
      <c r="E577"/>
    </row>
    <row r="578" spans="4:5">
      <c r="D578"/>
      <c r="E578"/>
    </row>
    <row r="579" spans="4:5">
      <c r="D579"/>
      <c r="E579"/>
    </row>
    <row r="580" spans="4:5">
      <c r="D580"/>
      <c r="E580"/>
    </row>
    <row r="581" spans="4:5">
      <c r="D581"/>
      <c r="E581"/>
    </row>
    <row r="582" spans="4:5">
      <c r="D582"/>
      <c r="E582"/>
    </row>
    <row r="583" spans="4:5">
      <c r="D583"/>
      <c r="E583"/>
    </row>
    <row r="584" spans="4:5">
      <c r="D584"/>
      <c r="E584"/>
    </row>
    <row r="585" spans="4:5">
      <c r="D585"/>
      <c r="E585"/>
    </row>
    <row r="586" spans="4:5">
      <c r="D586"/>
      <c r="E586"/>
    </row>
    <row r="587" spans="4:5">
      <c r="D587"/>
      <c r="E587"/>
    </row>
    <row r="588" spans="4:5">
      <c r="D588"/>
      <c r="E588"/>
    </row>
    <row r="589" spans="4:5">
      <c r="D589"/>
      <c r="E589"/>
    </row>
    <row r="590" spans="4:5">
      <c r="D590"/>
      <c r="E590"/>
    </row>
    <row r="591" spans="4:5">
      <c r="D591"/>
      <c r="E591"/>
    </row>
    <row r="592" spans="4:5">
      <c r="D592"/>
      <c r="E592"/>
    </row>
    <row r="593" spans="4:5">
      <c r="D593"/>
      <c r="E593"/>
    </row>
    <row r="594" spans="4:5">
      <c r="D594"/>
      <c r="E594"/>
    </row>
    <row r="595" spans="4:5">
      <c r="D595"/>
      <c r="E595"/>
    </row>
    <row r="596" spans="4:5">
      <c r="D596"/>
      <c r="E596"/>
    </row>
    <row r="597" spans="4:5">
      <c r="D597"/>
      <c r="E597"/>
    </row>
    <row r="598" spans="4:5">
      <c r="D598"/>
      <c r="E598"/>
    </row>
    <row r="599" spans="4:5">
      <c r="D599"/>
      <c r="E599"/>
    </row>
    <row r="600" spans="4:5">
      <c r="D600"/>
      <c r="E600"/>
    </row>
    <row r="601" spans="4:5">
      <c r="D601"/>
      <c r="E601"/>
    </row>
    <row r="602" spans="4:5">
      <c r="D602"/>
      <c r="E602"/>
    </row>
    <row r="603" spans="4:5">
      <c r="D603"/>
      <c r="E603"/>
    </row>
    <row r="604" spans="4:5">
      <c r="D604"/>
      <c r="E604"/>
    </row>
    <row r="605" spans="4:5">
      <c r="D605"/>
      <c r="E605"/>
    </row>
    <row r="606" spans="4:5">
      <c r="D606"/>
      <c r="E606"/>
    </row>
    <row r="607" spans="4:5">
      <c r="D607"/>
      <c r="E607"/>
    </row>
    <row r="608" spans="4:5">
      <c r="D608"/>
      <c r="E608"/>
    </row>
    <row r="609" spans="4:5">
      <c r="D609"/>
      <c r="E609"/>
    </row>
    <row r="610" spans="4:5">
      <c r="D610"/>
      <c r="E610"/>
    </row>
    <row r="611" spans="4:5">
      <c r="D611"/>
      <c r="E611"/>
    </row>
    <row r="612" spans="4:5">
      <c r="D612"/>
      <c r="E612"/>
    </row>
    <row r="613" spans="4:5">
      <c r="D613"/>
      <c r="E613"/>
    </row>
    <row r="614" spans="4:5">
      <c r="D614"/>
      <c r="E614"/>
    </row>
    <row r="615" spans="4:5">
      <c r="D615"/>
      <c r="E615"/>
    </row>
    <row r="616" spans="4:5">
      <c r="D616"/>
      <c r="E616"/>
    </row>
    <row r="617" spans="4:5">
      <c r="D617"/>
      <c r="E617"/>
    </row>
    <row r="618" spans="4:5">
      <c r="D618"/>
      <c r="E618"/>
    </row>
    <row r="619" spans="4:5">
      <c r="D619"/>
      <c r="E619"/>
    </row>
    <row r="620" spans="4:5">
      <c r="D620"/>
      <c r="E620"/>
    </row>
    <row r="621" spans="4:5">
      <c r="D621"/>
      <c r="E621"/>
    </row>
    <row r="622" spans="4:5">
      <c r="D622"/>
      <c r="E622"/>
    </row>
    <row r="623" spans="4:5">
      <c r="D623"/>
      <c r="E623"/>
    </row>
    <row r="624" spans="4:5">
      <c r="D624"/>
      <c r="E624"/>
    </row>
    <row r="625" spans="4:5">
      <c r="D625"/>
      <c r="E625"/>
    </row>
    <row r="626" spans="4:5">
      <c r="D626"/>
      <c r="E626"/>
    </row>
    <row r="627" spans="4:5">
      <c r="D627"/>
      <c r="E627"/>
    </row>
    <row r="628" spans="4:5">
      <c r="D628"/>
      <c r="E628"/>
    </row>
    <row r="629" spans="4:5">
      <c r="D629"/>
      <c r="E629"/>
    </row>
    <row r="630" spans="4:5">
      <c r="D630"/>
      <c r="E630"/>
    </row>
    <row r="631" spans="4:5">
      <c r="D631"/>
      <c r="E631"/>
    </row>
    <row r="632" spans="4:5">
      <c r="D632"/>
      <c r="E632"/>
    </row>
    <row r="633" spans="4:5">
      <c r="D633"/>
      <c r="E633"/>
    </row>
    <row r="634" spans="4:5">
      <c r="D634"/>
      <c r="E634"/>
    </row>
    <row r="635" spans="4:5">
      <c r="D635"/>
      <c r="E635"/>
    </row>
    <row r="636" spans="4:5">
      <c r="D636"/>
      <c r="E636"/>
    </row>
    <row r="637" spans="4:5">
      <c r="D637"/>
      <c r="E637"/>
    </row>
    <row r="638" spans="4:5">
      <c r="D638"/>
      <c r="E638"/>
    </row>
    <row r="639" spans="4:5">
      <c r="D639"/>
      <c r="E639"/>
    </row>
    <row r="640" spans="4:5">
      <c r="D640"/>
      <c r="E640"/>
    </row>
    <row r="641" spans="4:5">
      <c r="D641"/>
      <c r="E641"/>
    </row>
    <row r="642" spans="4:5">
      <c r="D642"/>
      <c r="E642"/>
    </row>
    <row r="643" spans="4:5">
      <c r="D643"/>
      <c r="E643"/>
    </row>
    <row r="644" spans="4:5">
      <c r="D644"/>
      <c r="E644"/>
    </row>
    <row r="645" spans="4:5">
      <c r="D645"/>
      <c r="E645"/>
    </row>
    <row r="646" spans="4:5">
      <c r="D646"/>
      <c r="E646"/>
    </row>
    <row r="647" spans="4:5">
      <c r="D647"/>
      <c r="E647"/>
    </row>
    <row r="648" spans="4:5">
      <c r="D648"/>
      <c r="E648"/>
    </row>
    <row r="649" spans="4:5">
      <c r="D649"/>
      <c r="E649"/>
    </row>
    <row r="650" spans="4:5">
      <c r="D650"/>
      <c r="E650"/>
    </row>
    <row r="651" spans="4:5">
      <c r="D651"/>
      <c r="E651"/>
    </row>
    <row r="652" spans="4:5">
      <c r="D652"/>
      <c r="E652"/>
    </row>
    <row r="653" spans="4:5">
      <c r="D653"/>
      <c r="E653"/>
    </row>
    <row r="654" spans="4:5">
      <c r="D654"/>
      <c r="E654"/>
    </row>
    <row r="655" spans="4:5">
      <c r="D655"/>
      <c r="E655"/>
    </row>
    <row r="656" spans="4:5">
      <c r="D656"/>
      <c r="E656"/>
    </row>
    <row r="657" spans="4:5">
      <c r="D657"/>
      <c r="E657"/>
    </row>
    <row r="658" spans="4:5">
      <c r="D658"/>
      <c r="E658"/>
    </row>
    <row r="659" spans="4:5">
      <c r="D659"/>
      <c r="E659"/>
    </row>
    <row r="660" spans="4:5">
      <c r="D660"/>
      <c r="E660"/>
    </row>
    <row r="661" spans="4:5">
      <c r="D661"/>
      <c r="E661"/>
    </row>
    <row r="662" spans="4:5">
      <c r="D662"/>
      <c r="E662"/>
    </row>
    <row r="663" spans="4:5">
      <c r="D663"/>
      <c r="E663"/>
    </row>
    <row r="664" spans="4:5">
      <c r="D664"/>
      <c r="E664"/>
    </row>
    <row r="665" spans="4:5">
      <c r="D665"/>
      <c r="E665"/>
    </row>
    <row r="666" spans="4:5">
      <c r="D666"/>
      <c r="E666"/>
    </row>
    <row r="667" spans="4:5">
      <c r="D667"/>
      <c r="E667"/>
    </row>
    <row r="668" spans="4:5">
      <c r="D668"/>
      <c r="E668"/>
    </row>
    <row r="669" spans="4:5">
      <c r="D669"/>
      <c r="E669"/>
    </row>
    <row r="670" spans="4:5">
      <c r="D670"/>
      <c r="E670"/>
    </row>
    <row r="671" spans="4:5">
      <c r="D671"/>
      <c r="E671"/>
    </row>
    <row r="672" spans="4:5">
      <c r="D672"/>
      <c r="E672"/>
    </row>
    <row r="673" spans="4:5">
      <c r="D673"/>
      <c r="E673"/>
    </row>
    <row r="674" spans="4:5">
      <c r="D674"/>
      <c r="E674"/>
    </row>
    <row r="675" spans="4:5">
      <c r="D675"/>
      <c r="E675"/>
    </row>
    <row r="676" spans="4:5">
      <c r="D676"/>
      <c r="E676"/>
    </row>
    <row r="677" spans="4:5">
      <c r="D677"/>
      <c r="E677"/>
    </row>
    <row r="678" spans="4:5">
      <c r="D678"/>
      <c r="E678"/>
    </row>
    <row r="679" spans="4:5">
      <c r="D679"/>
      <c r="E679"/>
    </row>
    <row r="680" spans="4:5">
      <c r="D680"/>
      <c r="E680"/>
    </row>
    <row r="681" spans="4:5">
      <c r="D681"/>
      <c r="E681"/>
    </row>
    <row r="682" spans="4:5">
      <c r="D682"/>
      <c r="E682"/>
    </row>
    <row r="683" spans="4:5">
      <c r="D683"/>
      <c r="E683"/>
    </row>
    <row r="684" spans="4:5">
      <c r="D684"/>
      <c r="E684"/>
    </row>
    <row r="685" spans="4:5">
      <c r="D685"/>
      <c r="E685"/>
    </row>
    <row r="686" spans="4:5">
      <c r="D686"/>
      <c r="E686"/>
    </row>
    <row r="687" spans="4:5">
      <c r="D687"/>
      <c r="E687"/>
    </row>
    <row r="688" spans="4:5">
      <c r="D688"/>
      <c r="E688"/>
    </row>
    <row r="689" spans="4:5">
      <c r="D689"/>
      <c r="E689"/>
    </row>
    <row r="690" spans="4:5">
      <c r="D690"/>
      <c r="E690"/>
    </row>
    <row r="691" spans="4:5">
      <c r="D691"/>
      <c r="E691"/>
    </row>
    <row r="692" spans="4:5">
      <c r="D692"/>
      <c r="E692"/>
    </row>
    <row r="693" spans="4:5">
      <c r="D693"/>
      <c r="E693"/>
    </row>
    <row r="694" spans="4:5">
      <c r="D694"/>
      <c r="E694"/>
    </row>
    <row r="695" spans="4:5">
      <c r="D695"/>
      <c r="E695"/>
    </row>
    <row r="696" spans="4:5">
      <c r="D696"/>
      <c r="E696"/>
    </row>
    <row r="697" spans="4:5">
      <c r="D697"/>
      <c r="E697"/>
    </row>
    <row r="698" spans="4:5">
      <c r="D698"/>
      <c r="E698"/>
    </row>
    <row r="699" spans="4:5">
      <c r="D699"/>
      <c r="E699"/>
    </row>
    <row r="700" spans="4:5">
      <c r="D700"/>
      <c r="E700"/>
    </row>
    <row r="701" spans="4:5">
      <c r="D701"/>
      <c r="E701"/>
    </row>
    <row r="702" spans="4:5">
      <c r="D702"/>
      <c r="E702"/>
    </row>
    <row r="703" spans="4:5">
      <c r="D703"/>
      <c r="E703"/>
    </row>
    <row r="704" spans="4:5">
      <c r="D704"/>
      <c r="E704"/>
    </row>
    <row r="705" spans="4:5">
      <c r="D705"/>
      <c r="E705"/>
    </row>
    <row r="706" spans="4:5">
      <c r="D706"/>
      <c r="E706"/>
    </row>
    <row r="707" spans="4:5">
      <c r="D707"/>
      <c r="E707"/>
    </row>
    <row r="708" spans="4:5">
      <c r="D708"/>
      <c r="E708"/>
    </row>
    <row r="709" spans="4:5">
      <c r="D709"/>
      <c r="E709"/>
    </row>
    <row r="710" spans="4:5">
      <c r="D710"/>
      <c r="E710"/>
    </row>
    <row r="711" spans="4:5">
      <c r="D711"/>
      <c r="E711"/>
    </row>
    <row r="712" spans="4:5">
      <c r="D712"/>
      <c r="E712"/>
    </row>
    <row r="713" spans="4:5">
      <c r="D713"/>
      <c r="E713"/>
    </row>
    <row r="714" spans="4:5">
      <c r="D714"/>
      <c r="E714"/>
    </row>
    <row r="715" spans="4:5">
      <c r="D715"/>
      <c r="E715"/>
    </row>
    <row r="716" spans="4:5">
      <c r="D716"/>
      <c r="E716"/>
    </row>
    <row r="717" spans="4:5">
      <c r="D717"/>
      <c r="E717"/>
    </row>
    <row r="718" spans="4:5">
      <c r="D718"/>
      <c r="E718"/>
    </row>
    <row r="719" spans="4:5">
      <c r="D719"/>
      <c r="E719"/>
    </row>
    <row r="720" spans="4:5">
      <c r="D720"/>
      <c r="E720"/>
    </row>
    <row r="721" spans="4:5">
      <c r="D721"/>
      <c r="E721"/>
    </row>
    <row r="722" spans="4:5">
      <c r="D722"/>
      <c r="E722"/>
    </row>
    <row r="723" spans="4:5">
      <c r="D723"/>
      <c r="E723"/>
    </row>
    <row r="724" spans="4:5">
      <c r="D724"/>
      <c r="E724"/>
    </row>
    <row r="725" spans="4:5">
      <c r="D725"/>
      <c r="E725"/>
    </row>
    <row r="726" spans="4:5">
      <c r="D726"/>
      <c r="E726"/>
    </row>
    <row r="727" spans="4:5">
      <c r="D727"/>
      <c r="E727"/>
    </row>
    <row r="728" spans="4:5">
      <c r="D728"/>
      <c r="E728"/>
    </row>
    <row r="729" spans="4:5">
      <c r="D729"/>
      <c r="E729"/>
    </row>
    <row r="730" spans="4:5">
      <c r="D730"/>
      <c r="E730"/>
    </row>
    <row r="731" spans="4:5">
      <c r="D731"/>
      <c r="E731"/>
    </row>
    <row r="732" spans="4:5">
      <c r="D732"/>
      <c r="E732"/>
    </row>
    <row r="733" spans="4:5">
      <c r="D733"/>
      <c r="E733"/>
    </row>
    <row r="734" spans="4:5">
      <c r="D734"/>
      <c r="E734"/>
    </row>
    <row r="735" spans="4:5">
      <c r="D735"/>
      <c r="E735"/>
    </row>
    <row r="736" spans="4:5">
      <c r="D736"/>
      <c r="E736"/>
    </row>
    <row r="737" spans="4:5">
      <c r="D737"/>
      <c r="E737"/>
    </row>
    <row r="738" spans="4:5">
      <c r="D738"/>
      <c r="E738"/>
    </row>
    <row r="739" spans="4:5">
      <c r="D739"/>
      <c r="E739"/>
    </row>
    <row r="740" spans="4:5">
      <c r="D740"/>
      <c r="E740"/>
    </row>
    <row r="741" spans="4:5">
      <c r="D741"/>
      <c r="E741"/>
    </row>
    <row r="742" spans="4:5">
      <c r="D742"/>
      <c r="E742"/>
    </row>
    <row r="743" spans="4:5">
      <c r="D743"/>
      <c r="E743"/>
    </row>
    <row r="744" spans="4:5">
      <c r="D744"/>
      <c r="E744"/>
    </row>
    <row r="745" spans="4:5">
      <c r="D745"/>
      <c r="E745"/>
    </row>
    <row r="746" spans="4:5">
      <c r="D746"/>
      <c r="E746"/>
    </row>
    <row r="747" spans="4:5">
      <c r="D747"/>
      <c r="E747"/>
    </row>
    <row r="748" spans="4:5">
      <c r="D748"/>
      <c r="E748"/>
    </row>
    <row r="749" spans="4:5">
      <c r="D749"/>
      <c r="E749"/>
    </row>
    <row r="750" spans="4:5">
      <c r="D750"/>
      <c r="E750"/>
    </row>
    <row r="751" spans="4:5">
      <c r="D751"/>
      <c r="E751"/>
    </row>
    <row r="752" spans="4:5">
      <c r="D752"/>
      <c r="E752"/>
    </row>
    <row r="753" spans="4:5">
      <c r="D753"/>
      <c r="E753"/>
    </row>
    <row r="754" spans="4:5">
      <c r="D754"/>
      <c r="E754"/>
    </row>
    <row r="755" spans="4:5">
      <c r="D755"/>
      <c r="E755"/>
    </row>
    <row r="756" spans="4:5">
      <c r="D756"/>
      <c r="E756"/>
    </row>
    <row r="757" spans="4:5">
      <c r="D757"/>
      <c r="E757"/>
    </row>
    <row r="758" spans="4:5">
      <c r="D758"/>
      <c r="E758"/>
    </row>
    <row r="759" spans="4:5">
      <c r="D759"/>
      <c r="E759"/>
    </row>
    <row r="760" spans="4:5">
      <c r="D760"/>
      <c r="E760"/>
    </row>
    <row r="761" spans="4:5">
      <c r="D761"/>
      <c r="E761"/>
    </row>
    <row r="762" spans="4:5">
      <c r="D762"/>
      <c r="E762"/>
    </row>
    <row r="763" spans="4:5">
      <c r="D763"/>
      <c r="E763"/>
    </row>
    <row r="764" spans="4:5">
      <c r="D764"/>
      <c r="E764"/>
    </row>
    <row r="765" spans="4:5">
      <c r="D765"/>
      <c r="E765"/>
    </row>
    <row r="766" spans="4:5">
      <c r="D766"/>
      <c r="E766"/>
    </row>
    <row r="767" spans="4:5">
      <c r="D767"/>
      <c r="E767"/>
    </row>
    <row r="768" spans="4:5">
      <c r="D768"/>
      <c r="E768"/>
    </row>
    <row r="769" spans="4:5">
      <c r="D769"/>
      <c r="E769"/>
    </row>
    <row r="770" spans="4:5">
      <c r="D770"/>
      <c r="E770"/>
    </row>
    <row r="771" spans="4:5">
      <c r="D771"/>
      <c r="E771"/>
    </row>
    <row r="772" spans="4:5">
      <c r="D772"/>
      <c r="E772"/>
    </row>
    <row r="773" spans="4:5">
      <c r="D773"/>
      <c r="E773"/>
    </row>
    <row r="774" spans="4:5">
      <c r="D774"/>
      <c r="E774"/>
    </row>
    <row r="775" spans="4:5">
      <c r="D775"/>
      <c r="E775"/>
    </row>
    <row r="776" spans="4:5">
      <c r="D776"/>
      <c r="E776"/>
    </row>
    <row r="777" spans="4:5">
      <c r="D777"/>
      <c r="E777"/>
    </row>
    <row r="778" spans="4:5">
      <c r="D778"/>
      <c r="E778"/>
    </row>
    <row r="779" spans="4:5">
      <c r="D779"/>
      <c r="E779"/>
    </row>
    <row r="780" spans="4:5">
      <c r="D780"/>
      <c r="E780"/>
    </row>
    <row r="781" spans="4:5">
      <c r="D781"/>
      <c r="E781"/>
    </row>
    <row r="782" spans="4:5">
      <c r="D782"/>
      <c r="E782"/>
    </row>
    <row r="783" spans="4:5">
      <c r="D783"/>
      <c r="E783"/>
    </row>
    <row r="784" spans="4:5">
      <c r="D784"/>
      <c r="E784"/>
    </row>
    <row r="785" spans="4:5">
      <c r="D785"/>
      <c r="E785"/>
    </row>
    <row r="786" spans="4:5">
      <c r="D786"/>
      <c r="E786"/>
    </row>
    <row r="787" spans="4:5">
      <c r="D787"/>
      <c r="E787"/>
    </row>
    <row r="788" spans="4:5">
      <c r="D788"/>
      <c r="E788"/>
    </row>
    <row r="789" spans="4:5">
      <c r="D789"/>
      <c r="E789"/>
    </row>
    <row r="790" spans="4:5">
      <c r="D790"/>
      <c r="E790"/>
    </row>
    <row r="791" spans="4:5">
      <c r="D791"/>
      <c r="E791"/>
    </row>
    <row r="792" spans="4:5">
      <c r="D792"/>
      <c r="E792"/>
    </row>
    <row r="793" spans="4:5">
      <c r="D793"/>
      <c r="E793"/>
    </row>
    <row r="794" spans="4:5">
      <c r="D794"/>
      <c r="E794"/>
    </row>
    <row r="795" spans="4:5">
      <c r="D795"/>
      <c r="E795"/>
    </row>
    <row r="796" spans="4:5">
      <c r="D796"/>
      <c r="E796"/>
    </row>
    <row r="797" spans="4:5">
      <c r="D797"/>
      <c r="E797"/>
    </row>
    <row r="798" spans="4:5">
      <c r="D798"/>
      <c r="E798"/>
    </row>
    <row r="799" spans="4:5">
      <c r="D799"/>
      <c r="E799"/>
    </row>
    <row r="800" spans="4:5">
      <c r="D800"/>
      <c r="E800"/>
    </row>
    <row r="801" spans="4:5">
      <c r="D801"/>
      <c r="E801"/>
    </row>
    <row r="802" spans="4:5">
      <c r="D802"/>
      <c r="E802"/>
    </row>
    <row r="803" spans="4:5">
      <c r="D803"/>
      <c r="E803"/>
    </row>
    <row r="804" spans="4:5">
      <c r="D804"/>
      <c r="E804"/>
    </row>
    <row r="805" spans="4:5">
      <c r="D805"/>
      <c r="E805"/>
    </row>
    <row r="806" spans="4:5">
      <c r="D806"/>
      <c r="E806"/>
    </row>
    <row r="807" spans="4:5">
      <c r="D807"/>
      <c r="E807"/>
    </row>
    <row r="808" spans="4:5">
      <c r="D808"/>
      <c r="E808"/>
    </row>
    <row r="809" spans="4:5">
      <c r="D809"/>
      <c r="E809"/>
    </row>
    <row r="810" spans="4:5">
      <c r="D810"/>
      <c r="E810"/>
    </row>
    <row r="811" spans="4:5">
      <c r="D811"/>
      <c r="E811"/>
    </row>
    <row r="812" spans="4:5">
      <c r="D812"/>
      <c r="E812"/>
    </row>
    <row r="813" spans="4:5">
      <c r="D813"/>
      <c r="E813"/>
    </row>
    <row r="814" spans="4:5">
      <c r="D814"/>
      <c r="E814"/>
    </row>
    <row r="815" spans="4:5">
      <c r="D815"/>
      <c r="E815"/>
    </row>
    <row r="816" spans="4:5">
      <c r="D816"/>
      <c r="E816"/>
    </row>
    <row r="817" spans="4:5">
      <c r="D817"/>
      <c r="E817"/>
    </row>
    <row r="818" spans="4:5">
      <c r="D818"/>
      <c r="E818"/>
    </row>
    <row r="819" spans="4:5">
      <c r="D819"/>
      <c r="E819"/>
    </row>
    <row r="820" spans="4:5">
      <c r="D820"/>
      <c r="E820"/>
    </row>
    <row r="821" spans="4:5">
      <c r="D821"/>
      <c r="E821"/>
    </row>
    <row r="822" spans="4:5">
      <c r="D822"/>
      <c r="E822"/>
    </row>
    <row r="823" spans="4:5">
      <c r="D823"/>
      <c r="E823"/>
    </row>
    <row r="824" spans="4:5">
      <c r="D824"/>
      <c r="E824"/>
    </row>
    <row r="825" spans="4:5">
      <c r="D825"/>
      <c r="E825"/>
    </row>
    <row r="826" spans="4:5">
      <c r="D826"/>
      <c r="E826"/>
    </row>
    <row r="827" spans="4:5">
      <c r="D827"/>
      <c r="E827"/>
    </row>
    <row r="828" spans="4:5">
      <c r="D828"/>
      <c r="E828"/>
    </row>
    <row r="829" spans="4:5">
      <c r="D829"/>
      <c r="E829"/>
    </row>
    <row r="830" spans="4:5">
      <c r="D830"/>
      <c r="E830"/>
    </row>
    <row r="831" spans="4:5">
      <c r="D831"/>
      <c r="E831"/>
    </row>
    <row r="832" spans="4:5">
      <c r="D832"/>
      <c r="E832"/>
    </row>
    <row r="833" spans="4:5">
      <c r="D833"/>
      <c r="E833"/>
    </row>
    <row r="834" spans="4:5">
      <c r="D834"/>
      <c r="E834"/>
    </row>
    <row r="835" spans="4:5">
      <c r="D835"/>
      <c r="E835"/>
    </row>
    <row r="836" spans="4:5">
      <c r="D836"/>
      <c r="E836"/>
    </row>
    <row r="837" spans="4:5">
      <c r="D837"/>
      <c r="E837"/>
    </row>
    <row r="838" spans="4:5">
      <c r="D838"/>
      <c r="E838"/>
    </row>
    <row r="839" spans="4:5">
      <c r="D839"/>
      <c r="E839"/>
    </row>
    <row r="840" spans="4:5">
      <c r="D840"/>
      <c r="E840"/>
    </row>
    <row r="841" spans="4:5">
      <c r="D841"/>
      <c r="E841"/>
    </row>
    <row r="842" spans="4:5">
      <c r="D842"/>
      <c r="E842"/>
    </row>
    <row r="843" spans="4:5">
      <c r="D843"/>
      <c r="E843"/>
    </row>
    <row r="844" spans="4:5">
      <c r="D844"/>
      <c r="E844"/>
    </row>
    <row r="845" spans="4:5">
      <c r="D845"/>
      <c r="E845"/>
    </row>
    <row r="846" spans="4:5">
      <c r="D846"/>
      <c r="E846"/>
    </row>
    <row r="847" spans="4:5">
      <c r="D847"/>
      <c r="E847"/>
    </row>
    <row r="848" spans="4:5">
      <c r="D848"/>
      <c r="E848"/>
    </row>
    <row r="849" spans="4:5">
      <c r="D849"/>
      <c r="E849"/>
    </row>
    <row r="850" spans="4:5">
      <c r="D850"/>
      <c r="E850"/>
    </row>
    <row r="851" spans="4:5">
      <c r="D851"/>
      <c r="E851"/>
    </row>
    <row r="852" spans="4:5">
      <c r="D852"/>
      <c r="E852"/>
    </row>
    <row r="853" spans="4:5">
      <c r="D853"/>
      <c r="E853"/>
    </row>
    <row r="854" spans="4:5">
      <c r="D854"/>
      <c r="E854"/>
    </row>
    <row r="855" spans="4:5">
      <c r="D855"/>
      <c r="E855"/>
    </row>
    <row r="856" spans="4:5">
      <c r="D856"/>
      <c r="E856"/>
    </row>
    <row r="857" spans="4:5">
      <c r="D857"/>
      <c r="E857"/>
    </row>
    <row r="858" spans="4:5">
      <c r="D858"/>
      <c r="E858"/>
    </row>
    <row r="859" spans="4:5">
      <c r="D859"/>
      <c r="E859"/>
    </row>
    <row r="860" spans="4:5">
      <c r="D860"/>
      <c r="E860"/>
    </row>
    <row r="861" spans="4:5">
      <c r="D861"/>
      <c r="E861"/>
    </row>
    <row r="862" spans="4:5">
      <c r="D862"/>
      <c r="E862"/>
    </row>
    <row r="863" spans="4:5">
      <c r="D863"/>
      <c r="E863"/>
    </row>
    <row r="864" spans="4:5">
      <c r="D864"/>
      <c r="E864"/>
    </row>
    <row r="865" spans="4:5">
      <c r="D865"/>
      <c r="E865"/>
    </row>
    <row r="866" spans="4:5">
      <c r="D866"/>
      <c r="E866"/>
    </row>
    <row r="867" spans="4:5">
      <c r="D867"/>
      <c r="E867"/>
    </row>
    <row r="868" spans="4:5">
      <c r="D868"/>
      <c r="E868"/>
    </row>
    <row r="869" spans="4:5">
      <c r="D869"/>
      <c r="E869"/>
    </row>
    <row r="870" spans="4:5">
      <c r="D870"/>
      <c r="E870"/>
    </row>
    <row r="871" spans="4:5">
      <c r="D871"/>
      <c r="E871"/>
    </row>
    <row r="872" spans="4:5">
      <c r="D872"/>
      <c r="E872"/>
    </row>
    <row r="873" spans="4:5">
      <c r="D873"/>
      <c r="E873"/>
    </row>
    <row r="874" spans="4:5">
      <c r="D874"/>
      <c r="E874"/>
    </row>
    <row r="875" spans="4:5">
      <c r="D875"/>
      <c r="E875"/>
    </row>
    <row r="876" spans="4:5">
      <c r="D876"/>
      <c r="E876"/>
    </row>
    <row r="877" spans="4:5">
      <c r="D877"/>
      <c r="E877"/>
    </row>
    <row r="878" spans="4:5">
      <c r="D878"/>
      <c r="E878"/>
    </row>
    <row r="879" spans="4:5">
      <c r="D879"/>
      <c r="E879"/>
    </row>
    <row r="880" spans="4:5">
      <c r="D880"/>
      <c r="E880"/>
    </row>
    <row r="881" spans="4:5">
      <c r="D881"/>
      <c r="E881"/>
    </row>
    <row r="882" spans="4:5">
      <c r="D882"/>
      <c r="E882"/>
    </row>
    <row r="883" spans="4:5">
      <c r="D883"/>
      <c r="E883"/>
    </row>
    <row r="884" spans="4:5">
      <c r="D884"/>
      <c r="E884"/>
    </row>
    <row r="885" spans="4:5">
      <c r="D885"/>
      <c r="E885"/>
    </row>
    <row r="886" spans="4:5">
      <c r="D886"/>
      <c r="E886"/>
    </row>
    <row r="887" spans="4:5">
      <c r="D887"/>
      <c r="E887"/>
    </row>
    <row r="888" spans="4:5">
      <c r="D888"/>
      <c r="E888"/>
    </row>
    <row r="889" spans="4:5">
      <c r="D889"/>
      <c r="E889"/>
    </row>
    <row r="890" spans="4:5">
      <c r="D890"/>
      <c r="E890"/>
    </row>
    <row r="891" spans="4:5">
      <c r="D891"/>
      <c r="E891"/>
    </row>
    <row r="892" spans="4:5">
      <c r="D892"/>
      <c r="E892"/>
    </row>
    <row r="893" spans="4:5">
      <c r="D893"/>
      <c r="E893"/>
    </row>
    <row r="894" spans="4:5">
      <c r="D894"/>
      <c r="E894"/>
    </row>
    <row r="895" spans="4:5">
      <c r="D895"/>
      <c r="E895"/>
    </row>
    <row r="896" spans="4:5">
      <c r="D896"/>
      <c r="E896"/>
    </row>
    <row r="897" spans="4:5">
      <c r="D897"/>
      <c r="E897"/>
    </row>
    <row r="898" spans="4:5">
      <c r="D898"/>
      <c r="E898"/>
    </row>
    <row r="899" spans="4:5">
      <c r="D899"/>
      <c r="E899"/>
    </row>
    <row r="900" spans="4:5">
      <c r="D900"/>
      <c r="E900"/>
    </row>
    <row r="901" spans="4:5">
      <c r="D901"/>
      <c r="E901"/>
    </row>
    <row r="902" spans="4:5">
      <c r="D902"/>
      <c r="E902"/>
    </row>
    <row r="903" spans="4:5">
      <c r="D903"/>
      <c r="E903"/>
    </row>
    <row r="904" spans="4:5">
      <c r="D904"/>
      <c r="E904"/>
    </row>
    <row r="905" spans="4:5">
      <c r="D905"/>
      <c r="E905"/>
    </row>
    <row r="906" spans="4:5">
      <c r="D906"/>
      <c r="E906"/>
    </row>
    <row r="907" spans="4:5">
      <c r="D907"/>
      <c r="E907"/>
    </row>
    <row r="908" spans="4:5">
      <c r="D908"/>
      <c r="E908"/>
    </row>
    <row r="909" spans="4:5">
      <c r="D909"/>
      <c r="E909"/>
    </row>
    <row r="910" spans="4:5">
      <c r="D910"/>
      <c r="E910"/>
    </row>
    <row r="911" spans="4:5">
      <c r="D911"/>
      <c r="E911"/>
    </row>
    <row r="912" spans="4:5">
      <c r="D912"/>
      <c r="E912"/>
    </row>
    <row r="913" spans="4:5">
      <c r="D913"/>
      <c r="E913"/>
    </row>
    <row r="914" spans="4:5">
      <c r="D914"/>
      <c r="E914"/>
    </row>
    <row r="915" spans="4:5">
      <c r="D915"/>
      <c r="E915"/>
    </row>
    <row r="916" spans="4:5">
      <c r="D916"/>
      <c r="E916"/>
    </row>
    <row r="917" spans="4:5">
      <c r="D917"/>
      <c r="E917"/>
    </row>
    <row r="918" spans="4:5">
      <c r="D918"/>
      <c r="E918"/>
    </row>
    <row r="919" spans="4:5">
      <c r="D919"/>
      <c r="E919"/>
    </row>
    <row r="920" spans="4:5">
      <c r="D920"/>
      <c r="E920"/>
    </row>
    <row r="921" spans="4:5">
      <c r="D921"/>
      <c r="E921"/>
    </row>
    <row r="922" spans="4:5">
      <c r="D922"/>
      <c r="E922"/>
    </row>
    <row r="923" spans="4:5">
      <c r="D923"/>
      <c r="E923"/>
    </row>
    <row r="924" spans="4:5">
      <c r="D924"/>
      <c r="E924"/>
    </row>
    <row r="925" spans="4:5">
      <c r="D925"/>
      <c r="E925"/>
    </row>
    <row r="926" spans="4:5">
      <c r="D926"/>
      <c r="E926"/>
    </row>
    <row r="927" spans="4:5">
      <c r="D927"/>
      <c r="E927"/>
    </row>
    <row r="928" spans="4:5">
      <c r="D928"/>
      <c r="E928"/>
    </row>
    <row r="929" spans="4:5">
      <c r="D929"/>
      <c r="E929"/>
    </row>
    <row r="930" spans="4:5">
      <c r="D930"/>
      <c r="E930"/>
    </row>
    <row r="931" spans="4:5">
      <c r="D931"/>
      <c r="E931"/>
    </row>
    <row r="932" spans="4:5">
      <c r="D932"/>
      <c r="E932"/>
    </row>
    <row r="933" spans="4:5">
      <c r="D933"/>
      <c r="E933"/>
    </row>
    <row r="934" spans="4:5">
      <c r="D934"/>
      <c r="E934"/>
    </row>
    <row r="935" spans="4:5">
      <c r="D935"/>
      <c r="E935"/>
    </row>
    <row r="936" spans="4:5">
      <c r="D936"/>
      <c r="E936"/>
    </row>
    <row r="937" spans="4:5">
      <c r="D937"/>
      <c r="E937"/>
    </row>
    <row r="938" spans="4:5">
      <c r="D938"/>
      <c r="E938"/>
    </row>
    <row r="939" spans="4:5">
      <c r="D939"/>
      <c r="E939"/>
    </row>
    <row r="940" spans="4:5">
      <c r="D940"/>
      <c r="E940"/>
    </row>
    <row r="941" spans="4:5">
      <c r="D941"/>
      <c r="E941"/>
    </row>
    <row r="942" spans="4:5">
      <c r="D942"/>
      <c r="E942"/>
    </row>
    <row r="943" spans="4:5">
      <c r="D943"/>
      <c r="E943"/>
    </row>
    <row r="944" spans="4:5">
      <c r="D944"/>
      <c r="E944"/>
    </row>
    <row r="945" spans="4:5">
      <c r="D945"/>
      <c r="E945"/>
    </row>
    <row r="946" spans="4:5">
      <c r="D946"/>
      <c r="E946"/>
    </row>
    <row r="947" spans="4:5">
      <c r="D947"/>
      <c r="E947"/>
    </row>
    <row r="948" spans="4:5">
      <c r="D948"/>
      <c r="E948"/>
    </row>
    <row r="949" spans="4:5">
      <c r="D949"/>
      <c r="E949"/>
    </row>
    <row r="950" spans="4:5">
      <c r="D950"/>
      <c r="E950"/>
    </row>
    <row r="951" spans="4:5">
      <c r="D951"/>
      <c r="E951"/>
    </row>
    <row r="952" spans="4:5">
      <c r="D952"/>
      <c r="E952"/>
    </row>
    <row r="953" spans="4:5">
      <c r="D953"/>
      <c r="E953"/>
    </row>
    <row r="954" spans="4:5">
      <c r="D954"/>
      <c r="E954"/>
    </row>
    <row r="955" spans="4:5">
      <c r="D955"/>
      <c r="E955"/>
    </row>
    <row r="956" spans="4:5">
      <c r="D956"/>
      <c r="E956"/>
    </row>
    <row r="957" spans="4:5">
      <c r="D957"/>
      <c r="E957"/>
    </row>
    <row r="958" spans="4:5">
      <c r="D958"/>
      <c r="E958"/>
    </row>
    <row r="959" spans="4:5">
      <c r="D959"/>
      <c r="E959"/>
    </row>
    <row r="960" spans="4:5">
      <c r="D960"/>
      <c r="E960"/>
    </row>
    <row r="961" spans="4:5">
      <c r="D961"/>
      <c r="E961"/>
    </row>
    <row r="962" spans="4:5">
      <c r="D962"/>
      <c r="E962"/>
    </row>
    <row r="963" spans="4:5">
      <c r="D963"/>
      <c r="E963"/>
    </row>
    <row r="964" spans="4:5">
      <c r="D964"/>
      <c r="E964"/>
    </row>
    <row r="965" spans="4:5">
      <c r="D965"/>
      <c r="E965"/>
    </row>
    <row r="966" spans="4:5">
      <c r="D966"/>
      <c r="E966"/>
    </row>
    <row r="967" spans="4:5">
      <c r="D967"/>
      <c r="E967"/>
    </row>
    <row r="968" spans="4:5">
      <c r="D968"/>
      <c r="E968"/>
    </row>
    <row r="969" spans="4:5">
      <c r="D969"/>
      <c r="E969"/>
    </row>
    <row r="970" spans="4:5">
      <c r="D970"/>
      <c r="E970"/>
    </row>
    <row r="971" spans="4:5">
      <c r="D971"/>
      <c r="E971"/>
    </row>
    <row r="972" spans="4:5">
      <c r="D972"/>
      <c r="E972"/>
    </row>
    <row r="973" spans="4:5">
      <c r="D973"/>
      <c r="E973"/>
    </row>
    <row r="974" spans="4:5">
      <c r="D974"/>
      <c r="E974"/>
    </row>
    <row r="975" spans="4:5">
      <c r="D975"/>
      <c r="E975"/>
    </row>
    <row r="976" spans="4:5">
      <c r="D976"/>
      <c r="E976"/>
    </row>
    <row r="977" spans="4:5">
      <c r="D977"/>
      <c r="E977"/>
    </row>
    <row r="978" spans="4:5">
      <c r="D978"/>
      <c r="E978"/>
    </row>
    <row r="979" spans="4:5">
      <c r="D979"/>
      <c r="E979"/>
    </row>
    <row r="980" spans="4:5">
      <c r="D980"/>
      <c r="E980"/>
    </row>
    <row r="981" spans="4:5">
      <c r="D981"/>
      <c r="E981"/>
    </row>
    <row r="982" spans="4:5">
      <c r="D982"/>
      <c r="E982"/>
    </row>
    <row r="983" spans="4:5">
      <c r="D983"/>
      <c r="E983"/>
    </row>
    <row r="984" spans="4:5">
      <c r="D984"/>
      <c r="E984"/>
    </row>
    <row r="985" spans="4:5">
      <c r="D985"/>
      <c r="E985"/>
    </row>
    <row r="986" spans="4:5">
      <c r="D986"/>
      <c r="E986"/>
    </row>
    <row r="987" spans="4:5">
      <c r="D987"/>
      <c r="E987"/>
    </row>
    <row r="988" spans="4:5">
      <c r="D988"/>
      <c r="E988"/>
    </row>
    <row r="989" spans="4:5">
      <c r="D989"/>
      <c r="E989"/>
    </row>
    <row r="990" spans="4:5">
      <c r="D990"/>
      <c r="E990"/>
    </row>
    <row r="991" spans="4:5">
      <c r="D991"/>
      <c r="E991"/>
    </row>
    <row r="992" spans="4:5">
      <c r="D992"/>
      <c r="E992"/>
    </row>
    <row r="993" spans="4:5">
      <c r="D993"/>
      <c r="E993"/>
    </row>
    <row r="994" spans="4:5">
      <c r="D994"/>
      <c r="E994"/>
    </row>
    <row r="995" spans="4:5">
      <c r="D995"/>
      <c r="E995"/>
    </row>
    <row r="996" spans="4:5">
      <c r="D996"/>
      <c r="E996"/>
    </row>
    <row r="997" spans="4:5">
      <c r="D997"/>
      <c r="E997"/>
    </row>
    <row r="998" spans="4:5">
      <c r="D998"/>
      <c r="E998"/>
    </row>
    <row r="999" spans="4:5">
      <c r="D999"/>
      <c r="E999"/>
    </row>
    <row r="1000" spans="4:5">
      <c r="D1000"/>
      <c r="E1000"/>
    </row>
    <row r="1001" spans="4:5">
      <c r="D1001"/>
      <c r="E1001"/>
    </row>
    <row r="1002" spans="4:5">
      <c r="D1002"/>
      <c r="E1002"/>
    </row>
    <row r="1003" spans="4:5">
      <c r="D1003"/>
      <c r="E1003"/>
    </row>
    <row r="1004" spans="4:5">
      <c r="D1004"/>
      <c r="E1004"/>
    </row>
    <row r="1005" spans="4:5">
      <c r="D1005"/>
      <c r="E1005"/>
    </row>
    <row r="1006" spans="4:5">
      <c r="D1006"/>
      <c r="E1006"/>
    </row>
    <row r="1007" spans="4:5">
      <c r="D1007"/>
      <c r="E1007"/>
    </row>
    <row r="1008" spans="4:5">
      <c r="D1008"/>
      <c r="E1008"/>
    </row>
    <row r="1009" spans="4:5">
      <c r="D1009"/>
      <c r="E1009"/>
    </row>
    <row r="1010" spans="4:5">
      <c r="D1010"/>
      <c r="E1010"/>
    </row>
    <row r="1011" spans="4:5">
      <c r="D1011"/>
      <c r="E1011"/>
    </row>
    <row r="1012" spans="4:5">
      <c r="D1012"/>
      <c r="E1012"/>
    </row>
    <row r="1013" spans="4:5">
      <c r="D1013"/>
      <c r="E1013"/>
    </row>
    <row r="1014" spans="4:5">
      <c r="D1014"/>
      <c r="E1014"/>
    </row>
    <row r="1015" spans="4:5">
      <c r="D1015"/>
      <c r="E1015"/>
    </row>
    <row r="1016" spans="4:5">
      <c r="D1016"/>
      <c r="E1016"/>
    </row>
    <row r="1017" spans="4:5">
      <c r="D1017"/>
      <c r="E1017"/>
    </row>
    <row r="1018" spans="4:5">
      <c r="D1018"/>
      <c r="E1018"/>
    </row>
    <row r="1019" spans="4:5">
      <c r="D1019"/>
      <c r="E1019"/>
    </row>
    <row r="1020" spans="4:5">
      <c r="D1020"/>
      <c r="E1020"/>
    </row>
    <row r="1021" spans="4:5">
      <c r="D1021"/>
      <c r="E1021"/>
    </row>
    <row r="1022" spans="4:5">
      <c r="D1022"/>
      <c r="E1022"/>
    </row>
    <row r="1023" spans="4:5">
      <c r="D1023"/>
      <c r="E1023"/>
    </row>
    <row r="1024" spans="4:5">
      <c r="D1024"/>
      <c r="E1024"/>
    </row>
    <row r="1025" spans="4:5">
      <c r="D1025"/>
      <c r="E1025"/>
    </row>
    <row r="1026" spans="4:5">
      <c r="D1026"/>
      <c r="E1026"/>
    </row>
    <row r="1027" spans="4:5">
      <c r="D1027"/>
      <c r="E1027"/>
    </row>
    <row r="1028" spans="4:5">
      <c r="D1028"/>
      <c r="E1028"/>
    </row>
    <row r="1029" spans="4:5">
      <c r="D1029"/>
      <c r="E1029"/>
    </row>
    <row r="1030" spans="4:5">
      <c r="D1030"/>
      <c r="E1030"/>
    </row>
    <row r="1031" spans="4:5">
      <c r="D1031"/>
      <c r="E1031"/>
    </row>
    <row r="1032" spans="4:5">
      <c r="D1032"/>
      <c r="E1032"/>
    </row>
    <row r="1033" spans="4:5">
      <c r="D1033"/>
      <c r="E1033"/>
    </row>
    <row r="1034" spans="4:5">
      <c r="D1034"/>
      <c r="E1034"/>
    </row>
    <row r="1035" spans="4:5">
      <c r="D1035"/>
      <c r="E1035"/>
    </row>
    <row r="1036" spans="4:5">
      <c r="D1036"/>
      <c r="E1036"/>
    </row>
    <row r="1037" spans="4:5">
      <c r="D1037"/>
      <c r="E1037"/>
    </row>
    <row r="1038" spans="4:5">
      <c r="D1038"/>
      <c r="E1038"/>
    </row>
    <row r="1039" spans="4:5">
      <c r="D1039"/>
      <c r="E1039"/>
    </row>
    <row r="1040" spans="4:5">
      <c r="D1040"/>
      <c r="E1040"/>
    </row>
    <row r="1041" spans="4:5">
      <c r="D1041"/>
      <c r="E1041"/>
    </row>
    <row r="1042" spans="4:5">
      <c r="D1042"/>
      <c r="E1042"/>
    </row>
    <row r="1043" spans="4:5">
      <c r="D1043"/>
      <c r="E1043"/>
    </row>
    <row r="1044" spans="4:5">
      <c r="D1044"/>
      <c r="E1044"/>
    </row>
    <row r="1045" spans="4:5">
      <c r="D1045"/>
      <c r="E1045"/>
    </row>
    <row r="1046" spans="4:5">
      <c r="D1046"/>
      <c r="E1046"/>
    </row>
    <row r="1047" spans="4:5">
      <c r="D1047"/>
      <c r="E1047"/>
    </row>
    <row r="1048" spans="4:5">
      <c r="D1048"/>
      <c r="E1048"/>
    </row>
    <row r="1049" spans="4:5">
      <c r="D1049"/>
      <c r="E1049"/>
    </row>
    <row r="1050" spans="4:5">
      <c r="D1050"/>
      <c r="E1050"/>
    </row>
    <row r="1051" spans="4:5">
      <c r="D1051"/>
      <c r="E1051"/>
    </row>
    <row r="1052" spans="4:5">
      <c r="D1052"/>
      <c r="E1052"/>
    </row>
    <row r="1053" spans="4:5">
      <c r="D1053"/>
      <c r="E1053"/>
    </row>
    <row r="1054" spans="4:5">
      <c r="D1054"/>
      <c r="E1054"/>
    </row>
    <row r="1055" spans="4:5">
      <c r="D1055"/>
      <c r="E1055"/>
    </row>
    <row r="1056" spans="4:5">
      <c r="D1056"/>
      <c r="E1056"/>
    </row>
    <row r="1057" spans="4:5">
      <c r="D1057"/>
      <c r="E1057"/>
    </row>
    <row r="1058" spans="4:5">
      <c r="D1058"/>
      <c r="E1058"/>
    </row>
    <row r="1059" spans="4:5">
      <c r="D1059"/>
      <c r="E1059"/>
    </row>
    <row r="1060" spans="4:5">
      <c r="D1060"/>
      <c r="E1060"/>
    </row>
    <row r="1061" spans="4:5">
      <c r="D1061"/>
      <c r="E1061"/>
    </row>
    <row r="1062" spans="4:5">
      <c r="D1062"/>
      <c r="E1062"/>
    </row>
    <row r="1063" spans="4:5">
      <c r="D1063"/>
      <c r="E1063"/>
    </row>
    <row r="1064" spans="4:5">
      <c r="D1064"/>
      <c r="E1064"/>
    </row>
    <row r="1065" spans="4:5">
      <c r="D1065"/>
      <c r="E1065"/>
    </row>
    <row r="1066" spans="4:5">
      <c r="D1066"/>
      <c r="E1066"/>
    </row>
    <row r="1067" spans="4:5">
      <c r="D1067"/>
      <c r="E1067"/>
    </row>
    <row r="1068" spans="4:5">
      <c r="D1068"/>
      <c r="E1068"/>
    </row>
    <row r="1069" spans="4:5">
      <c r="D1069"/>
      <c r="E1069"/>
    </row>
    <row r="1070" spans="4:5">
      <c r="D1070"/>
      <c r="E1070"/>
    </row>
    <row r="1071" spans="4:5">
      <c r="D1071"/>
      <c r="E1071"/>
    </row>
    <row r="1072" spans="4:5">
      <c r="D1072"/>
      <c r="E1072"/>
    </row>
    <row r="1073" spans="4:5">
      <c r="D1073"/>
      <c r="E1073"/>
    </row>
    <row r="1074" spans="4:5">
      <c r="D1074"/>
      <c r="E1074"/>
    </row>
    <row r="1075" spans="4:5">
      <c r="D1075"/>
      <c r="E1075"/>
    </row>
    <row r="1076" spans="4:5">
      <c r="D1076"/>
      <c r="E1076"/>
    </row>
    <row r="1077" spans="4:5">
      <c r="D1077"/>
      <c r="E1077"/>
    </row>
    <row r="1078" spans="4:5">
      <c r="D1078"/>
      <c r="E1078"/>
    </row>
    <row r="1079" spans="4:5">
      <c r="D1079"/>
      <c r="E1079"/>
    </row>
    <row r="1080" spans="4:5">
      <c r="D1080"/>
      <c r="E1080"/>
    </row>
    <row r="1081" spans="4:5">
      <c r="D1081"/>
      <c r="E1081"/>
    </row>
    <row r="1082" spans="4:5">
      <c r="D1082"/>
      <c r="E1082"/>
    </row>
    <row r="1083" spans="4:5">
      <c r="D1083"/>
      <c r="E1083"/>
    </row>
    <row r="1084" spans="4:5">
      <c r="D1084"/>
      <c r="E1084"/>
    </row>
    <row r="1085" spans="4:5">
      <c r="D1085"/>
      <c r="E1085"/>
    </row>
    <row r="1086" spans="4:5">
      <c r="D1086"/>
      <c r="E1086"/>
    </row>
    <row r="1087" spans="4:5">
      <c r="D1087"/>
      <c r="E1087"/>
    </row>
    <row r="1088" spans="4:5">
      <c r="D1088"/>
      <c r="E1088"/>
    </row>
    <row r="1089" spans="4:5">
      <c r="D1089"/>
      <c r="E1089"/>
    </row>
    <row r="1090" spans="4:5">
      <c r="D1090"/>
      <c r="E1090"/>
    </row>
    <row r="1091" spans="4:5">
      <c r="D1091"/>
      <c r="E1091"/>
    </row>
    <row r="1092" spans="4:5">
      <c r="D1092"/>
      <c r="E1092"/>
    </row>
    <row r="1093" spans="4:5">
      <c r="D1093"/>
      <c r="E1093"/>
    </row>
    <row r="1094" spans="4:5">
      <c r="D1094"/>
      <c r="E1094"/>
    </row>
    <row r="1095" spans="4:5">
      <c r="D1095"/>
      <c r="E1095"/>
    </row>
    <row r="1096" spans="4:5">
      <c r="D1096"/>
      <c r="E1096"/>
    </row>
    <row r="1097" spans="4:5">
      <c r="D1097"/>
      <c r="E1097"/>
    </row>
    <row r="1098" spans="4:5">
      <c r="D1098"/>
      <c r="E1098"/>
    </row>
    <row r="1099" spans="4:5">
      <c r="D1099"/>
      <c r="E1099"/>
    </row>
    <row r="1100" spans="4:5">
      <c r="D1100"/>
      <c r="E1100"/>
    </row>
    <row r="1101" spans="4:5">
      <c r="D1101"/>
      <c r="E1101"/>
    </row>
    <row r="1102" spans="4:5">
      <c r="D1102"/>
      <c r="E1102"/>
    </row>
    <row r="1103" spans="4:5">
      <c r="D1103"/>
      <c r="E1103"/>
    </row>
    <row r="1104" spans="4:5">
      <c r="D1104"/>
      <c r="E1104"/>
    </row>
    <row r="1105" spans="4:5">
      <c r="D1105"/>
      <c r="E1105"/>
    </row>
    <row r="1106" spans="4:5">
      <c r="D1106"/>
      <c r="E1106"/>
    </row>
    <row r="1107" spans="4:5">
      <c r="D1107"/>
      <c r="E1107"/>
    </row>
    <row r="1108" spans="4:5">
      <c r="D1108"/>
      <c r="E1108"/>
    </row>
    <row r="1109" spans="4:5">
      <c r="D1109"/>
      <c r="E1109"/>
    </row>
    <row r="1110" spans="4:5">
      <c r="D1110"/>
      <c r="E1110"/>
    </row>
    <row r="1111" spans="4:5">
      <c r="D1111"/>
      <c r="E1111"/>
    </row>
    <row r="1112" spans="4:5">
      <c r="D1112"/>
      <c r="E1112"/>
    </row>
    <row r="1113" spans="4:5">
      <c r="D1113"/>
      <c r="E1113"/>
    </row>
    <row r="1114" spans="4:5">
      <c r="D1114"/>
      <c r="E1114"/>
    </row>
    <row r="1115" spans="4:5">
      <c r="D1115"/>
      <c r="E1115"/>
    </row>
    <row r="1116" spans="4:5">
      <c r="D1116"/>
      <c r="E1116"/>
    </row>
    <row r="1117" spans="4:5">
      <c r="D1117"/>
      <c r="E1117"/>
    </row>
    <row r="1118" spans="4:5">
      <c r="D1118"/>
      <c r="E1118"/>
    </row>
    <row r="1119" spans="4:5">
      <c r="D1119"/>
      <c r="E1119"/>
    </row>
    <row r="1120" spans="4:5">
      <c r="D1120"/>
      <c r="E1120"/>
    </row>
    <row r="1121" spans="4:5">
      <c r="D1121"/>
      <c r="E1121"/>
    </row>
    <row r="1122" spans="4:5">
      <c r="D1122"/>
      <c r="E1122"/>
    </row>
    <row r="1123" spans="4:5">
      <c r="D1123"/>
      <c r="E1123"/>
    </row>
    <row r="1124" spans="4:5">
      <c r="D1124"/>
      <c r="E1124"/>
    </row>
    <row r="1125" spans="4:5">
      <c r="D1125"/>
      <c r="E1125"/>
    </row>
    <row r="1126" spans="4:5">
      <c r="D1126"/>
      <c r="E1126"/>
    </row>
    <row r="1127" spans="4:5">
      <c r="D1127"/>
      <c r="E1127"/>
    </row>
    <row r="1128" spans="4:5">
      <c r="D1128"/>
      <c r="E1128"/>
    </row>
    <row r="1129" spans="4:5">
      <c r="D1129"/>
      <c r="E1129"/>
    </row>
    <row r="1130" spans="4:5">
      <c r="D1130"/>
      <c r="E1130"/>
    </row>
    <row r="1131" spans="4:5">
      <c r="D1131"/>
      <c r="E1131"/>
    </row>
    <row r="1132" spans="4:5">
      <c r="D1132"/>
      <c r="E1132"/>
    </row>
    <row r="1133" spans="4:5">
      <c r="D1133"/>
      <c r="E1133"/>
    </row>
    <row r="1134" spans="4:5">
      <c r="D1134"/>
      <c r="E1134"/>
    </row>
    <row r="1135" spans="4:5">
      <c r="D1135"/>
      <c r="E1135"/>
    </row>
    <row r="1136" spans="4:5">
      <c r="D1136"/>
      <c r="E1136"/>
    </row>
    <row r="1137" spans="4:5">
      <c r="D1137"/>
      <c r="E1137"/>
    </row>
    <row r="1138" spans="4:5">
      <c r="D1138"/>
      <c r="E1138"/>
    </row>
    <row r="1139" spans="4:5">
      <c r="D1139"/>
      <c r="E1139"/>
    </row>
    <row r="1140" spans="4:5">
      <c r="D1140"/>
      <c r="E1140"/>
    </row>
    <row r="1141" spans="4:5">
      <c r="D1141"/>
      <c r="E1141"/>
    </row>
    <row r="1142" spans="4:5">
      <c r="D1142"/>
      <c r="E1142"/>
    </row>
    <row r="1143" spans="4:5">
      <c r="D1143"/>
      <c r="E1143"/>
    </row>
    <row r="1144" spans="4:5">
      <c r="D1144"/>
      <c r="E1144"/>
    </row>
    <row r="1145" spans="4:5">
      <c r="D1145"/>
      <c r="E1145"/>
    </row>
    <row r="1146" spans="4:5">
      <c r="D1146"/>
      <c r="E1146"/>
    </row>
    <row r="1147" spans="4:5">
      <c r="D1147"/>
      <c r="E1147"/>
    </row>
    <row r="1148" spans="4:5">
      <c r="D1148"/>
      <c r="E1148"/>
    </row>
    <row r="1149" spans="4:5">
      <c r="D1149"/>
      <c r="E1149"/>
    </row>
    <row r="1150" spans="4:5">
      <c r="D1150"/>
      <c r="E1150"/>
    </row>
    <row r="1151" spans="4:5">
      <c r="D1151"/>
      <c r="E1151"/>
    </row>
    <row r="1152" spans="4:5">
      <c r="D1152"/>
      <c r="E1152"/>
    </row>
    <row r="1153" spans="4:5">
      <c r="D1153"/>
      <c r="E1153"/>
    </row>
    <row r="1154" spans="4:5">
      <c r="D1154"/>
      <c r="E1154"/>
    </row>
    <row r="1155" spans="4:5">
      <c r="D1155"/>
      <c r="E1155"/>
    </row>
    <row r="1156" spans="4:5">
      <c r="D1156"/>
      <c r="E1156"/>
    </row>
    <row r="1157" spans="4:5">
      <c r="D1157"/>
      <c r="E1157"/>
    </row>
    <row r="1158" spans="4:5">
      <c r="D1158"/>
      <c r="E1158"/>
    </row>
    <row r="1159" spans="4:5">
      <c r="D1159"/>
      <c r="E1159"/>
    </row>
    <row r="1160" spans="4:5">
      <c r="D1160"/>
      <c r="E1160"/>
    </row>
    <row r="1161" spans="4:5">
      <c r="D1161"/>
      <c r="E1161"/>
    </row>
    <row r="1162" spans="4:5">
      <c r="D1162"/>
      <c r="E1162"/>
    </row>
    <row r="1163" spans="4:5">
      <c r="D1163"/>
      <c r="E1163"/>
    </row>
    <row r="1164" spans="4:5">
      <c r="D1164"/>
      <c r="E1164"/>
    </row>
    <row r="1165" spans="4:5">
      <c r="D1165"/>
      <c r="E1165"/>
    </row>
    <row r="1166" spans="4:5">
      <c r="D1166"/>
      <c r="E1166"/>
    </row>
    <row r="1167" spans="4:5">
      <c r="D1167"/>
      <c r="E1167"/>
    </row>
    <row r="1168" spans="4:5">
      <c r="D1168"/>
      <c r="E1168"/>
    </row>
    <row r="1169" spans="4:5">
      <c r="D1169"/>
      <c r="E1169"/>
    </row>
    <row r="1170" spans="4:5">
      <c r="D1170"/>
      <c r="E1170"/>
    </row>
    <row r="1171" spans="4:5">
      <c r="D1171"/>
      <c r="E1171"/>
    </row>
    <row r="1172" spans="4:5">
      <c r="D1172"/>
      <c r="E1172"/>
    </row>
    <row r="1173" spans="4:5">
      <c r="D1173"/>
      <c r="E1173"/>
    </row>
    <row r="1174" spans="4:5">
      <c r="D1174"/>
      <c r="E1174"/>
    </row>
    <row r="1175" spans="4:5">
      <c r="D1175"/>
      <c r="E1175"/>
    </row>
    <row r="1176" spans="4:5">
      <c r="D1176"/>
      <c r="E1176"/>
    </row>
    <row r="1177" spans="4:5">
      <c r="D1177"/>
      <c r="E1177"/>
    </row>
    <row r="1178" spans="4:5">
      <c r="D1178"/>
      <c r="E1178"/>
    </row>
    <row r="1179" spans="4:5">
      <c r="D1179"/>
      <c r="E1179"/>
    </row>
    <row r="1180" spans="4:5">
      <c r="D1180"/>
      <c r="E1180"/>
    </row>
    <row r="1181" spans="4:5">
      <c r="D1181"/>
      <c r="E1181"/>
    </row>
    <row r="1182" spans="4:5">
      <c r="D1182"/>
      <c r="E1182"/>
    </row>
    <row r="1183" spans="4:5">
      <c r="D1183"/>
      <c r="E1183"/>
    </row>
    <row r="1184" spans="4:5">
      <c r="D1184"/>
      <c r="E1184"/>
    </row>
    <row r="1185" spans="4:5">
      <c r="D1185"/>
      <c r="E1185"/>
    </row>
    <row r="1186" spans="4:5">
      <c r="D1186"/>
      <c r="E1186"/>
    </row>
    <row r="1187" spans="4:5">
      <c r="D1187"/>
      <c r="E1187"/>
    </row>
    <row r="1188" spans="4:5">
      <c r="D1188"/>
      <c r="E1188"/>
    </row>
    <row r="1189" spans="4:5">
      <c r="D1189"/>
      <c r="E1189"/>
    </row>
    <row r="1190" spans="4:5">
      <c r="D1190"/>
      <c r="E1190"/>
    </row>
    <row r="1191" spans="4:5">
      <c r="D1191"/>
      <c r="E1191"/>
    </row>
    <row r="1192" spans="4:5">
      <c r="D1192"/>
      <c r="E1192"/>
    </row>
    <row r="1193" spans="4:5">
      <c r="D1193"/>
      <c r="E1193"/>
    </row>
    <row r="1194" spans="4:5">
      <c r="D1194"/>
      <c r="E1194"/>
    </row>
    <row r="1195" spans="4:5">
      <c r="D1195"/>
      <c r="E1195"/>
    </row>
    <row r="1196" spans="4:5">
      <c r="D1196"/>
      <c r="E1196"/>
    </row>
    <row r="1197" spans="4:5">
      <c r="D1197"/>
      <c r="E1197"/>
    </row>
    <row r="1198" spans="4:5">
      <c r="D1198"/>
      <c r="E1198"/>
    </row>
    <row r="1199" spans="4:5">
      <c r="D1199"/>
      <c r="E1199"/>
    </row>
    <row r="1200" spans="4:5">
      <c r="D1200"/>
      <c r="E1200"/>
    </row>
    <row r="1201" spans="4:5">
      <c r="D1201"/>
      <c r="E1201"/>
    </row>
    <row r="1202" spans="4:5">
      <c r="D1202"/>
      <c r="E1202"/>
    </row>
    <row r="1203" spans="4:5">
      <c r="D1203"/>
      <c r="E1203"/>
    </row>
    <row r="1204" spans="4:5">
      <c r="D1204"/>
      <c r="E1204"/>
    </row>
    <row r="1205" spans="4:5">
      <c r="D1205"/>
      <c r="E1205"/>
    </row>
    <row r="1206" spans="4:5">
      <c r="D1206"/>
      <c r="E1206"/>
    </row>
    <row r="1207" spans="4:5">
      <c r="D1207"/>
      <c r="E1207"/>
    </row>
    <row r="1208" spans="4:5">
      <c r="D1208"/>
      <c r="E1208"/>
    </row>
    <row r="1209" spans="4:5">
      <c r="D1209"/>
      <c r="E1209"/>
    </row>
    <row r="1210" spans="4:5">
      <c r="D1210"/>
      <c r="E1210"/>
    </row>
    <row r="1211" spans="4:5">
      <c r="D1211"/>
      <c r="E1211"/>
    </row>
    <row r="1212" spans="4:5">
      <c r="D1212"/>
      <c r="E1212"/>
    </row>
    <row r="1213" spans="4:5">
      <c r="D1213"/>
      <c r="E1213"/>
    </row>
    <row r="1214" spans="4:5">
      <c r="D1214"/>
      <c r="E1214"/>
    </row>
    <row r="1215" spans="4:5">
      <c r="D1215"/>
      <c r="E1215"/>
    </row>
    <row r="1216" spans="4:5">
      <c r="D1216"/>
      <c r="E1216"/>
    </row>
    <row r="1217" spans="4:5">
      <c r="D1217"/>
      <c r="E1217"/>
    </row>
    <row r="1218" spans="4:5">
      <c r="D1218"/>
      <c r="E1218"/>
    </row>
    <row r="1219" spans="4:5">
      <c r="D1219"/>
      <c r="E1219"/>
    </row>
    <row r="1220" spans="4:5">
      <c r="D1220"/>
      <c r="E1220"/>
    </row>
    <row r="1221" spans="4:5">
      <c r="D1221"/>
      <c r="E1221"/>
    </row>
    <row r="1222" spans="4:5">
      <c r="D1222"/>
      <c r="E1222"/>
    </row>
    <row r="1223" spans="4:5">
      <c r="D1223"/>
      <c r="E1223"/>
    </row>
    <row r="1224" spans="4:5">
      <c r="D1224"/>
      <c r="E1224"/>
    </row>
    <row r="1225" spans="4:5">
      <c r="D1225"/>
      <c r="E1225"/>
    </row>
    <row r="1226" spans="4:5">
      <c r="D1226"/>
      <c r="E1226"/>
    </row>
    <row r="1227" spans="4:5">
      <c r="D1227"/>
      <c r="E1227"/>
    </row>
    <row r="1228" spans="4:5">
      <c r="D1228"/>
      <c r="E1228"/>
    </row>
    <row r="1229" spans="4:5">
      <c r="D1229"/>
      <c r="E1229"/>
    </row>
    <row r="1230" spans="4:5">
      <c r="D1230"/>
      <c r="E1230"/>
    </row>
    <row r="1231" spans="4:5">
      <c r="D1231"/>
      <c r="E1231"/>
    </row>
    <row r="1232" spans="4:5">
      <c r="D1232"/>
      <c r="E1232"/>
    </row>
    <row r="1233" spans="4:5">
      <c r="D1233"/>
      <c r="E1233"/>
    </row>
    <row r="1234" spans="4:5">
      <c r="D1234"/>
      <c r="E1234"/>
    </row>
    <row r="1235" spans="4:5">
      <c r="D1235"/>
      <c r="E1235"/>
    </row>
    <row r="1236" spans="4:5">
      <c r="D1236"/>
      <c r="E1236"/>
    </row>
    <row r="1237" spans="4:5">
      <c r="D1237"/>
      <c r="E1237"/>
    </row>
    <row r="1238" spans="4:5">
      <c r="D1238"/>
      <c r="E1238"/>
    </row>
    <row r="1239" spans="4:5">
      <c r="D1239"/>
      <c r="E1239"/>
    </row>
    <row r="1240" spans="4:5">
      <c r="D1240"/>
      <c r="E1240"/>
    </row>
    <row r="1241" spans="4:5">
      <c r="D1241"/>
      <c r="E1241"/>
    </row>
    <row r="1242" spans="4:5">
      <c r="D1242"/>
      <c r="E1242"/>
    </row>
    <row r="1243" spans="4:5">
      <c r="D1243"/>
      <c r="E1243"/>
    </row>
    <row r="1244" spans="4:5">
      <c r="D1244"/>
      <c r="E1244"/>
    </row>
    <row r="1245" spans="4:5">
      <c r="D1245"/>
      <c r="E1245"/>
    </row>
    <row r="1246" spans="4:5">
      <c r="D1246"/>
      <c r="E1246"/>
    </row>
    <row r="1247" spans="4:5">
      <c r="D1247"/>
      <c r="E1247"/>
    </row>
    <row r="1248" spans="4:5">
      <c r="D1248"/>
      <c r="E1248"/>
    </row>
    <row r="1249" spans="4:5">
      <c r="D1249"/>
      <c r="E1249"/>
    </row>
    <row r="1250" spans="4:5">
      <c r="D1250"/>
      <c r="E1250"/>
    </row>
    <row r="1251" spans="4:5">
      <c r="D1251"/>
      <c r="E1251"/>
    </row>
    <row r="1252" spans="4:5">
      <c r="D1252"/>
      <c r="E1252"/>
    </row>
    <row r="1253" spans="4:5">
      <c r="D1253"/>
      <c r="E1253"/>
    </row>
    <row r="1254" spans="4:5">
      <c r="D1254"/>
      <c r="E1254"/>
    </row>
    <row r="1255" spans="4:5">
      <c r="D1255"/>
      <c r="E1255"/>
    </row>
    <row r="1256" spans="4:5">
      <c r="D1256"/>
      <c r="E1256"/>
    </row>
    <row r="1257" spans="4:5">
      <c r="D1257"/>
      <c r="E1257"/>
    </row>
    <row r="1258" spans="4:5">
      <c r="D1258"/>
      <c r="E1258"/>
    </row>
    <row r="1259" spans="4:5">
      <c r="D1259"/>
      <c r="E1259"/>
    </row>
    <row r="1260" spans="4:5">
      <c r="D1260"/>
      <c r="E1260"/>
    </row>
    <row r="1261" spans="4:5">
      <c r="D1261"/>
      <c r="E1261"/>
    </row>
    <row r="1262" spans="4:5">
      <c r="D1262"/>
      <c r="E1262"/>
    </row>
    <row r="1263" spans="4:5">
      <c r="D1263"/>
      <c r="E1263"/>
    </row>
    <row r="1264" spans="4:5">
      <c r="D1264"/>
      <c r="E1264"/>
    </row>
    <row r="1265" spans="4:5">
      <c r="D1265"/>
      <c r="E1265"/>
    </row>
    <row r="1266" spans="4:5">
      <c r="D1266"/>
      <c r="E1266"/>
    </row>
    <row r="1267" spans="4:5">
      <c r="D1267"/>
      <c r="E1267"/>
    </row>
    <row r="1268" spans="4:5">
      <c r="D1268"/>
      <c r="E1268"/>
    </row>
    <row r="1269" spans="4:5">
      <c r="D1269"/>
      <c r="E1269"/>
    </row>
    <row r="1270" spans="4:5">
      <c r="D1270"/>
      <c r="E1270"/>
    </row>
    <row r="1271" spans="4:5">
      <c r="D1271"/>
      <c r="E1271"/>
    </row>
    <row r="1272" spans="4:5">
      <c r="D1272"/>
      <c r="E1272"/>
    </row>
    <row r="1273" spans="4:5">
      <c r="D1273"/>
      <c r="E1273"/>
    </row>
    <row r="1274" spans="4:5">
      <c r="D1274"/>
      <c r="E1274"/>
    </row>
    <row r="1275" spans="4:5">
      <c r="D1275"/>
      <c r="E1275"/>
    </row>
    <row r="1276" spans="4:5">
      <c r="D1276"/>
      <c r="E1276"/>
    </row>
    <row r="1277" spans="4:5">
      <c r="D1277"/>
      <c r="E1277"/>
    </row>
    <row r="1278" spans="4:5">
      <c r="D1278"/>
      <c r="E1278"/>
    </row>
    <row r="1279" spans="4:5">
      <c r="D1279"/>
      <c r="E1279"/>
    </row>
    <row r="1280" spans="4:5">
      <c r="D1280"/>
      <c r="E1280"/>
    </row>
    <row r="1281" spans="4:5">
      <c r="D1281"/>
      <c r="E1281"/>
    </row>
    <row r="1282" spans="4:5">
      <c r="D1282"/>
      <c r="E1282"/>
    </row>
    <row r="1283" spans="4:5">
      <c r="D1283"/>
      <c r="E1283"/>
    </row>
    <row r="1284" spans="4:5">
      <c r="D1284"/>
      <c r="E1284"/>
    </row>
    <row r="1285" spans="4:5">
      <c r="D1285"/>
      <c r="E1285"/>
    </row>
    <row r="1286" spans="4:5">
      <c r="D1286"/>
      <c r="E1286"/>
    </row>
    <row r="1287" spans="4:5">
      <c r="D1287"/>
      <c r="E1287"/>
    </row>
    <row r="1288" spans="4:5">
      <c r="D1288"/>
      <c r="E1288"/>
    </row>
    <row r="1289" spans="4:5">
      <c r="D1289"/>
      <c r="E1289"/>
    </row>
    <row r="1290" spans="4:5">
      <c r="D1290"/>
      <c r="E1290"/>
    </row>
    <row r="1291" spans="4:5">
      <c r="D1291"/>
      <c r="E1291"/>
    </row>
    <row r="1292" spans="4:5">
      <c r="D1292"/>
      <c r="E1292"/>
    </row>
    <row r="1293" spans="4:5">
      <c r="D1293"/>
      <c r="E1293"/>
    </row>
    <row r="1294" spans="4:5">
      <c r="D1294"/>
      <c r="E1294"/>
    </row>
    <row r="1295" spans="4:5">
      <c r="D1295"/>
      <c r="E1295"/>
    </row>
    <row r="1296" spans="4:5">
      <c r="D1296"/>
      <c r="E1296"/>
    </row>
    <row r="1297" spans="4:5">
      <c r="D1297"/>
      <c r="E1297"/>
    </row>
    <row r="1298" spans="4:5">
      <c r="D1298"/>
      <c r="E1298"/>
    </row>
    <row r="1299" spans="4:5">
      <c r="D1299"/>
      <c r="E1299"/>
    </row>
    <row r="1300" spans="4:5">
      <c r="D1300"/>
      <c r="E1300"/>
    </row>
    <row r="1301" spans="4:5">
      <c r="D1301"/>
      <c r="E1301"/>
    </row>
    <row r="1302" spans="4:5">
      <c r="D1302"/>
      <c r="E1302"/>
    </row>
    <row r="1303" spans="4:5">
      <c r="D1303"/>
      <c r="E1303"/>
    </row>
    <row r="1304" spans="4:5">
      <c r="D1304"/>
      <c r="E1304"/>
    </row>
    <row r="1305" spans="4:5">
      <c r="D1305"/>
      <c r="E1305"/>
    </row>
    <row r="1306" spans="4:5">
      <c r="D1306"/>
      <c r="E1306"/>
    </row>
    <row r="1307" spans="4:5">
      <c r="D1307"/>
      <c r="E1307"/>
    </row>
    <row r="1308" spans="4:5">
      <c r="D1308"/>
      <c r="E1308"/>
    </row>
    <row r="1309" spans="4:5">
      <c r="D1309"/>
      <c r="E1309"/>
    </row>
    <row r="1310" spans="4:5">
      <c r="D1310"/>
      <c r="E1310"/>
    </row>
    <row r="1311" spans="4:5">
      <c r="D1311"/>
      <c r="E1311"/>
    </row>
    <row r="1312" spans="4:5">
      <c r="D1312"/>
      <c r="E1312"/>
    </row>
    <row r="1313" spans="4:5">
      <c r="D1313"/>
      <c r="E1313"/>
    </row>
    <row r="1314" spans="4:5">
      <c r="D1314"/>
      <c r="E1314"/>
    </row>
    <row r="1315" spans="4:5">
      <c r="D1315"/>
      <c r="E1315"/>
    </row>
    <row r="1316" spans="4:5">
      <c r="D1316"/>
      <c r="E1316"/>
    </row>
    <row r="1317" spans="4:5">
      <c r="D1317"/>
      <c r="E1317"/>
    </row>
    <row r="1318" spans="4:5">
      <c r="D1318"/>
      <c r="E1318"/>
    </row>
    <row r="1319" spans="4:5">
      <c r="D1319"/>
      <c r="E1319"/>
    </row>
    <row r="1320" spans="4:5">
      <c r="D1320"/>
      <c r="E1320"/>
    </row>
    <row r="1321" spans="4:5">
      <c r="D1321"/>
      <c r="E1321"/>
    </row>
    <row r="1322" spans="4:5">
      <c r="D1322"/>
      <c r="E1322"/>
    </row>
    <row r="1323" spans="4:5">
      <c r="D1323"/>
      <c r="E1323"/>
    </row>
    <row r="1324" spans="4:5">
      <c r="D1324"/>
      <c r="E1324"/>
    </row>
    <row r="1325" spans="4:5">
      <c r="D1325"/>
      <c r="E1325"/>
    </row>
    <row r="1326" spans="4:5">
      <c r="D1326"/>
      <c r="E1326"/>
    </row>
    <row r="1327" spans="4:5">
      <c r="D1327"/>
      <c r="E1327"/>
    </row>
    <row r="1328" spans="4:5">
      <c r="D1328"/>
      <c r="E1328"/>
    </row>
    <row r="1329" spans="4:5">
      <c r="D1329"/>
      <c r="E1329"/>
    </row>
    <row r="1330" spans="4:5">
      <c r="D1330"/>
      <c r="E1330"/>
    </row>
    <row r="1331" spans="4:5">
      <c r="D1331"/>
      <c r="E1331"/>
    </row>
    <row r="1332" spans="4:5">
      <c r="D1332"/>
      <c r="E1332"/>
    </row>
    <row r="1333" spans="4:5">
      <c r="D1333"/>
      <c r="E1333"/>
    </row>
    <row r="1334" spans="4:5">
      <c r="D1334"/>
      <c r="E1334"/>
    </row>
    <row r="1335" spans="4:5">
      <c r="D1335"/>
      <c r="E1335"/>
    </row>
    <row r="1336" spans="4:5">
      <c r="D1336"/>
      <c r="E1336"/>
    </row>
    <row r="1337" spans="4:5">
      <c r="D1337"/>
      <c r="E1337"/>
    </row>
    <row r="1338" spans="4:5">
      <c r="D1338"/>
      <c r="E1338"/>
    </row>
    <row r="1339" spans="4:5">
      <c r="D1339"/>
      <c r="E1339"/>
    </row>
    <row r="1340" spans="4:5">
      <c r="D1340"/>
      <c r="E1340"/>
    </row>
    <row r="1341" spans="4:5">
      <c r="D1341"/>
      <c r="E1341"/>
    </row>
    <row r="1342" spans="4:5">
      <c r="D1342"/>
      <c r="E1342"/>
    </row>
    <row r="1343" spans="4:5">
      <c r="D1343"/>
      <c r="E1343"/>
    </row>
    <row r="1344" spans="4:5">
      <c r="D1344"/>
      <c r="E1344"/>
    </row>
    <row r="1345" spans="4:5">
      <c r="D1345"/>
      <c r="E1345"/>
    </row>
    <row r="1346" spans="4:5">
      <c r="D1346"/>
      <c r="E1346"/>
    </row>
    <row r="1347" spans="4:5">
      <c r="D1347"/>
      <c r="E1347"/>
    </row>
    <row r="1348" spans="4:5">
      <c r="D1348"/>
      <c r="E1348"/>
    </row>
    <row r="1349" spans="4:5">
      <c r="D1349"/>
      <c r="E1349"/>
    </row>
    <row r="1350" spans="4:5">
      <c r="D1350"/>
      <c r="E1350"/>
    </row>
    <row r="1351" spans="4:5">
      <c r="D1351"/>
      <c r="E1351"/>
    </row>
    <row r="1352" spans="4:5">
      <c r="D1352"/>
      <c r="E1352"/>
    </row>
    <row r="1353" spans="4:5">
      <c r="D1353"/>
      <c r="E1353"/>
    </row>
    <row r="1354" spans="4:5">
      <c r="D1354"/>
      <c r="E1354"/>
    </row>
    <row r="1355" spans="4:5">
      <c r="D1355"/>
      <c r="E1355"/>
    </row>
    <row r="1356" spans="4:5">
      <c r="D1356"/>
      <c r="E1356"/>
    </row>
    <row r="1357" spans="4:5">
      <c r="D1357"/>
      <c r="E1357"/>
    </row>
    <row r="1358" spans="4:5">
      <c r="D1358"/>
      <c r="E1358"/>
    </row>
    <row r="1359" spans="4:5">
      <c r="D1359"/>
      <c r="E1359"/>
    </row>
    <row r="1360" spans="4:5">
      <c r="D1360"/>
      <c r="E1360"/>
    </row>
    <row r="1361" spans="4:5">
      <c r="D1361"/>
      <c r="E1361"/>
    </row>
    <row r="1362" spans="4:5">
      <c r="D1362"/>
      <c r="E1362"/>
    </row>
    <row r="1363" spans="4:5">
      <c r="D1363"/>
      <c r="E1363"/>
    </row>
    <row r="1364" spans="4:5">
      <c r="D1364"/>
      <c r="E1364"/>
    </row>
    <row r="1365" spans="4:5">
      <c r="D1365"/>
      <c r="E1365"/>
    </row>
    <row r="1366" spans="4:5">
      <c r="D1366"/>
      <c r="E1366"/>
    </row>
    <row r="1367" spans="4:5">
      <c r="D1367"/>
      <c r="E1367"/>
    </row>
    <row r="1368" spans="4:5">
      <c r="D1368"/>
      <c r="E1368"/>
    </row>
    <row r="1369" spans="4:5">
      <c r="D1369"/>
      <c r="E1369"/>
    </row>
    <row r="1370" spans="4:5">
      <c r="D1370"/>
      <c r="E1370"/>
    </row>
    <row r="1371" spans="4:5">
      <c r="D1371"/>
      <c r="E1371"/>
    </row>
    <row r="1372" spans="4:5">
      <c r="D1372"/>
      <c r="E1372"/>
    </row>
    <row r="1373" spans="4:5">
      <c r="D1373"/>
      <c r="E1373"/>
    </row>
    <row r="1374" spans="4:5">
      <c r="D1374"/>
      <c r="E1374"/>
    </row>
    <row r="1375" spans="4:5">
      <c r="D1375"/>
      <c r="E1375"/>
    </row>
    <row r="1376" spans="4:5">
      <c r="D1376"/>
      <c r="E1376"/>
    </row>
    <row r="1377" spans="4:5">
      <c r="D1377"/>
      <c r="E1377"/>
    </row>
    <row r="1378" spans="4:5">
      <c r="D1378"/>
      <c r="E1378"/>
    </row>
    <row r="1379" spans="4:5">
      <c r="D1379"/>
      <c r="E1379"/>
    </row>
    <row r="1380" spans="4:5">
      <c r="D1380"/>
      <c r="E1380"/>
    </row>
    <row r="1381" spans="4:5">
      <c r="D1381"/>
      <c r="E1381"/>
    </row>
    <row r="1382" spans="4:5">
      <c r="D1382"/>
      <c r="E1382"/>
    </row>
    <row r="1383" spans="4:5">
      <c r="D1383"/>
      <c r="E1383"/>
    </row>
    <row r="1384" spans="4:5">
      <c r="D1384"/>
      <c r="E1384"/>
    </row>
    <row r="1385" spans="4:5">
      <c r="D1385"/>
      <c r="E1385"/>
    </row>
    <row r="1386" spans="4:5">
      <c r="D1386"/>
      <c r="E1386"/>
    </row>
    <row r="1387" spans="4:5">
      <c r="D1387"/>
      <c r="E1387"/>
    </row>
    <row r="1388" spans="4:5">
      <c r="D1388"/>
      <c r="E1388"/>
    </row>
    <row r="1389" spans="4:5">
      <c r="D1389"/>
      <c r="E1389"/>
    </row>
    <row r="1390" spans="4:5">
      <c r="D1390"/>
      <c r="E1390"/>
    </row>
    <row r="1391" spans="4:5">
      <c r="D1391"/>
      <c r="E1391"/>
    </row>
    <row r="1392" spans="4:5">
      <c r="D1392"/>
      <c r="E1392"/>
    </row>
    <row r="1393" spans="4:5">
      <c r="D1393"/>
      <c r="E1393"/>
    </row>
    <row r="1394" spans="4:5">
      <c r="D1394"/>
      <c r="E1394"/>
    </row>
    <row r="1395" spans="4:5">
      <c r="D1395"/>
      <c r="E1395"/>
    </row>
    <row r="1396" spans="4:5">
      <c r="D1396"/>
      <c r="E1396"/>
    </row>
    <row r="1397" spans="4:5">
      <c r="D1397"/>
      <c r="E1397"/>
    </row>
    <row r="1398" spans="4:5">
      <c r="D1398"/>
      <c r="E1398"/>
    </row>
    <row r="1399" spans="4:5">
      <c r="D1399"/>
      <c r="E1399"/>
    </row>
    <row r="1400" spans="4:5">
      <c r="D1400"/>
      <c r="E1400"/>
    </row>
    <row r="1401" spans="4:5">
      <c r="D1401"/>
      <c r="E1401"/>
    </row>
    <row r="1402" spans="4:5">
      <c r="D1402"/>
      <c r="E1402"/>
    </row>
    <row r="1403" spans="4:5">
      <c r="D1403"/>
      <c r="E1403"/>
    </row>
    <row r="1404" spans="4:5">
      <c r="D1404"/>
      <c r="E1404"/>
    </row>
    <row r="1405" spans="4:5">
      <c r="D1405"/>
      <c r="E1405"/>
    </row>
    <row r="1406" spans="4:5">
      <c r="D1406"/>
      <c r="E1406"/>
    </row>
    <row r="1407" spans="4:5">
      <c r="D1407"/>
      <c r="E1407"/>
    </row>
    <row r="1408" spans="4:5">
      <c r="D1408"/>
      <c r="E1408"/>
    </row>
    <row r="1409" spans="4:5">
      <c r="D1409"/>
      <c r="E1409"/>
    </row>
    <row r="1410" spans="4:5">
      <c r="D1410"/>
      <c r="E1410"/>
    </row>
    <row r="1411" spans="4:5">
      <c r="D1411"/>
      <c r="E1411"/>
    </row>
    <row r="1412" spans="4:5">
      <c r="D1412"/>
      <c r="E1412"/>
    </row>
    <row r="1413" spans="4:5">
      <c r="D1413"/>
      <c r="E1413"/>
    </row>
    <row r="1414" spans="4:5">
      <c r="D1414"/>
      <c r="E1414"/>
    </row>
    <row r="1415" spans="4:5">
      <c r="D1415"/>
      <c r="E1415"/>
    </row>
    <row r="1416" spans="4:5">
      <c r="D1416"/>
      <c r="E1416"/>
    </row>
    <row r="1417" spans="4:5">
      <c r="D1417"/>
      <c r="E1417"/>
    </row>
    <row r="1418" spans="4:5">
      <c r="D1418"/>
      <c r="E1418"/>
    </row>
    <row r="1419" spans="4:5">
      <c r="D1419"/>
      <c r="E1419"/>
    </row>
    <row r="1420" spans="4:5">
      <c r="D1420"/>
      <c r="E1420"/>
    </row>
    <row r="1421" spans="4:5">
      <c r="D1421"/>
      <c r="E1421"/>
    </row>
    <row r="1422" spans="4:5">
      <c r="D1422"/>
      <c r="E1422"/>
    </row>
    <row r="1423" spans="4:5">
      <c r="D1423"/>
      <c r="E1423"/>
    </row>
    <row r="1424" spans="4:5">
      <c r="D1424"/>
      <c r="E1424"/>
    </row>
    <row r="1425" spans="4:5">
      <c r="D1425"/>
      <c r="E1425"/>
    </row>
    <row r="1426" spans="4:5">
      <c r="D1426"/>
      <c r="E1426"/>
    </row>
    <row r="1427" spans="4:5">
      <c r="D1427"/>
      <c r="E1427"/>
    </row>
    <row r="1428" spans="4:5">
      <c r="D1428"/>
      <c r="E1428"/>
    </row>
    <row r="1429" spans="4:5">
      <c r="D1429"/>
      <c r="E1429"/>
    </row>
    <row r="1430" spans="4:5">
      <c r="D1430"/>
      <c r="E1430"/>
    </row>
    <row r="1431" spans="4:5">
      <c r="D1431"/>
      <c r="E1431"/>
    </row>
    <row r="1432" spans="4:5">
      <c r="D1432"/>
      <c r="E1432"/>
    </row>
    <row r="1433" spans="4:5">
      <c r="D1433"/>
      <c r="E1433"/>
    </row>
    <row r="1434" spans="4:5">
      <c r="D1434"/>
      <c r="E1434"/>
    </row>
    <row r="1435" spans="4:5">
      <c r="D1435"/>
      <c r="E1435"/>
    </row>
    <row r="1436" spans="4:5">
      <c r="D1436"/>
      <c r="E1436"/>
    </row>
    <row r="1437" spans="4:5">
      <c r="D1437"/>
      <c r="E1437"/>
    </row>
    <row r="1438" spans="4:5">
      <c r="D1438"/>
      <c r="E1438"/>
    </row>
    <row r="1439" spans="4:5">
      <c r="D1439"/>
      <c r="E1439"/>
    </row>
    <row r="1440" spans="4:5">
      <c r="D1440"/>
      <c r="E1440"/>
    </row>
    <row r="1441" spans="4:5">
      <c r="D1441"/>
      <c r="E1441"/>
    </row>
    <row r="1442" spans="4:5">
      <c r="D1442"/>
      <c r="E1442"/>
    </row>
    <row r="1443" spans="4:5">
      <c r="D1443"/>
      <c r="E1443"/>
    </row>
    <row r="1444" spans="4:5">
      <c r="D1444"/>
      <c r="E1444"/>
    </row>
    <row r="1445" spans="4:5">
      <c r="D1445"/>
      <c r="E1445"/>
    </row>
    <row r="1446" spans="4:5">
      <c r="D1446"/>
      <c r="E1446"/>
    </row>
    <row r="1447" spans="4:5">
      <c r="D1447"/>
      <c r="E1447"/>
    </row>
    <row r="1448" spans="4:5">
      <c r="D1448"/>
      <c r="E1448"/>
    </row>
    <row r="1449" spans="4:5">
      <c r="D1449"/>
      <c r="E1449"/>
    </row>
    <row r="1450" spans="4:5">
      <c r="D1450"/>
      <c r="E1450"/>
    </row>
    <row r="1451" spans="4:5">
      <c r="D1451"/>
      <c r="E1451"/>
    </row>
    <row r="1452" spans="4:5">
      <c r="D1452"/>
      <c r="E1452"/>
    </row>
    <row r="1453" spans="4:5">
      <c r="D1453"/>
      <c r="E1453"/>
    </row>
    <row r="1454" spans="4:5">
      <c r="D1454"/>
      <c r="E1454"/>
    </row>
    <row r="1455" spans="4:5">
      <c r="D1455"/>
      <c r="E1455"/>
    </row>
    <row r="1456" spans="4:5">
      <c r="D1456"/>
      <c r="E1456"/>
    </row>
    <row r="1457" spans="4:5">
      <c r="D1457"/>
      <c r="E1457"/>
    </row>
    <row r="1458" spans="4:5">
      <c r="D1458"/>
      <c r="E1458"/>
    </row>
    <row r="1459" spans="4:5">
      <c r="D1459"/>
      <c r="E1459"/>
    </row>
    <row r="1460" spans="4:5">
      <c r="D1460"/>
      <c r="E1460"/>
    </row>
    <row r="1461" spans="4:5">
      <c r="D1461"/>
      <c r="E1461"/>
    </row>
    <row r="1462" spans="4:5">
      <c r="D1462"/>
      <c r="E1462"/>
    </row>
    <row r="1463" spans="4:5">
      <c r="D1463"/>
      <c r="E1463"/>
    </row>
    <row r="1464" spans="4:5">
      <c r="D1464"/>
      <c r="E1464"/>
    </row>
    <row r="1465" spans="4:5">
      <c r="D1465"/>
      <c r="E1465"/>
    </row>
    <row r="1466" spans="4:5">
      <c r="D1466"/>
      <c r="E1466"/>
    </row>
    <row r="1467" spans="4:5">
      <c r="D1467"/>
      <c r="E1467"/>
    </row>
    <row r="1468" spans="4:5">
      <c r="D1468"/>
      <c r="E1468"/>
    </row>
    <row r="1469" spans="4:5">
      <c r="D1469"/>
      <c r="E1469"/>
    </row>
    <row r="1470" spans="4:5">
      <c r="D1470"/>
      <c r="E1470"/>
    </row>
    <row r="1471" spans="4:5">
      <c r="D1471"/>
      <c r="E1471"/>
    </row>
    <row r="1472" spans="4:5">
      <c r="D1472"/>
      <c r="E1472"/>
    </row>
    <row r="1473" spans="4:5">
      <c r="D1473"/>
      <c r="E1473"/>
    </row>
    <row r="1474" spans="4:5">
      <c r="D1474"/>
      <c r="E1474"/>
    </row>
    <row r="1475" spans="4:5">
      <c r="D1475"/>
      <c r="E1475"/>
    </row>
    <row r="1476" spans="4:5">
      <c r="D1476"/>
      <c r="E1476"/>
    </row>
    <row r="1477" spans="4:5">
      <c r="D1477"/>
      <c r="E1477"/>
    </row>
    <row r="1478" spans="4:5">
      <c r="D1478"/>
      <c r="E1478"/>
    </row>
    <row r="1479" spans="4:5">
      <c r="D1479"/>
      <c r="E1479"/>
    </row>
    <row r="1480" spans="4:5">
      <c r="D1480"/>
      <c r="E1480"/>
    </row>
    <row r="1481" spans="4:5">
      <c r="D1481"/>
      <c r="E1481"/>
    </row>
    <row r="1482" spans="4:5">
      <c r="D1482"/>
      <c r="E1482"/>
    </row>
    <row r="1483" spans="4:5">
      <c r="D1483"/>
      <c r="E1483"/>
    </row>
    <row r="1484" spans="4:5">
      <c r="D1484"/>
      <c r="E1484"/>
    </row>
    <row r="1485" spans="4:5">
      <c r="D1485"/>
      <c r="E1485"/>
    </row>
    <row r="1486" spans="4:5">
      <c r="D1486"/>
      <c r="E1486"/>
    </row>
    <row r="1487" spans="4:5">
      <c r="D1487"/>
      <c r="E1487"/>
    </row>
    <row r="1488" spans="4:5">
      <c r="D1488"/>
      <c r="E1488"/>
    </row>
    <row r="1489" spans="4:5">
      <c r="D1489"/>
      <c r="E1489"/>
    </row>
    <row r="1490" spans="4:5">
      <c r="D1490"/>
      <c r="E1490"/>
    </row>
    <row r="1491" spans="4:5">
      <c r="D1491"/>
      <c r="E1491"/>
    </row>
    <row r="1492" spans="4:5">
      <c r="D1492"/>
      <c r="E1492"/>
    </row>
    <row r="1493" spans="4:5">
      <c r="D1493"/>
      <c r="E1493"/>
    </row>
    <row r="1494" spans="4:5">
      <c r="D1494"/>
      <c r="E1494"/>
    </row>
    <row r="1495" spans="4:5">
      <c r="D1495"/>
      <c r="E1495"/>
    </row>
    <row r="1496" spans="4:5">
      <c r="D1496"/>
      <c r="E1496"/>
    </row>
    <row r="1497" spans="4:5">
      <c r="D1497"/>
      <c r="E1497"/>
    </row>
    <row r="1498" spans="4:5">
      <c r="D1498"/>
      <c r="E1498"/>
    </row>
    <row r="1499" spans="4:5">
      <c r="D1499"/>
      <c r="E1499"/>
    </row>
    <row r="1500" spans="4:5">
      <c r="D1500"/>
      <c r="E1500"/>
    </row>
    <row r="1501" spans="4:5">
      <c r="D1501"/>
      <c r="E1501"/>
    </row>
    <row r="1502" spans="4:5">
      <c r="D1502"/>
      <c r="E1502"/>
    </row>
    <row r="1503" spans="4:5">
      <c r="D1503"/>
      <c r="E1503"/>
    </row>
    <row r="1504" spans="4:5">
      <c r="D1504"/>
      <c r="E1504"/>
    </row>
    <row r="1505" spans="4:5">
      <c r="D1505"/>
      <c r="E1505"/>
    </row>
    <row r="1506" spans="4:5">
      <c r="D1506"/>
      <c r="E1506"/>
    </row>
    <row r="1507" spans="4:5">
      <c r="D1507"/>
      <c r="E1507"/>
    </row>
    <row r="1508" spans="4:5">
      <c r="D1508"/>
      <c r="E1508"/>
    </row>
    <row r="1509" spans="4:5">
      <c r="D1509"/>
      <c r="E1509"/>
    </row>
    <row r="1510" spans="4:5">
      <c r="D1510"/>
      <c r="E1510"/>
    </row>
    <row r="1511" spans="4:5">
      <c r="D1511"/>
      <c r="E1511"/>
    </row>
    <row r="1512" spans="4:5">
      <c r="D1512"/>
      <c r="E1512"/>
    </row>
    <row r="1513" spans="4:5">
      <c r="D1513"/>
      <c r="E1513"/>
    </row>
    <row r="1514" spans="4:5">
      <c r="D1514"/>
      <c r="E1514"/>
    </row>
    <row r="1515" spans="4:5">
      <c r="D1515"/>
      <c r="E1515"/>
    </row>
    <row r="1516" spans="4:5">
      <c r="D1516"/>
      <c r="E1516"/>
    </row>
    <row r="1517" spans="4:5">
      <c r="D1517"/>
      <c r="E1517"/>
    </row>
    <row r="1518" spans="4:5">
      <c r="D1518"/>
      <c r="E1518"/>
    </row>
    <row r="1519" spans="4:5">
      <c r="D1519"/>
      <c r="E1519"/>
    </row>
    <row r="1520" spans="4:5">
      <c r="D1520"/>
      <c r="E1520"/>
    </row>
    <row r="1521" spans="4:5">
      <c r="D1521"/>
      <c r="E1521"/>
    </row>
    <row r="1522" spans="4:5">
      <c r="D1522"/>
      <c r="E1522"/>
    </row>
    <row r="1523" spans="4:5">
      <c r="D1523"/>
      <c r="E1523"/>
    </row>
    <row r="1524" spans="4:5">
      <c r="D1524"/>
      <c r="E1524"/>
    </row>
    <row r="1525" spans="4:5">
      <c r="D1525"/>
      <c r="E1525"/>
    </row>
    <row r="1526" spans="4:5">
      <c r="D1526"/>
      <c r="E1526"/>
    </row>
    <row r="1527" spans="4:5">
      <c r="D1527"/>
      <c r="E1527"/>
    </row>
    <row r="1528" spans="4:5">
      <c r="D1528"/>
      <c r="E1528"/>
    </row>
    <row r="1529" spans="4:5">
      <c r="D1529"/>
      <c r="E1529"/>
    </row>
    <row r="1530" spans="4:5">
      <c r="D1530"/>
      <c r="E1530"/>
    </row>
    <row r="1531" spans="4:5">
      <c r="D1531"/>
      <c r="E1531"/>
    </row>
    <row r="1532" spans="4:5">
      <c r="D1532"/>
      <c r="E1532"/>
    </row>
    <row r="1533" spans="4:5">
      <c r="D1533"/>
      <c r="E1533"/>
    </row>
    <row r="1534" spans="4:5">
      <c r="D1534"/>
      <c r="E1534"/>
    </row>
    <row r="1535" spans="4:5">
      <c r="D1535"/>
      <c r="E1535"/>
    </row>
    <row r="1536" spans="4:5">
      <c r="D1536"/>
      <c r="E1536"/>
    </row>
    <row r="1537" spans="4:5">
      <c r="D1537"/>
      <c r="E1537"/>
    </row>
    <row r="1538" spans="4:5">
      <c r="D1538"/>
      <c r="E1538"/>
    </row>
    <row r="1539" spans="4:5">
      <c r="D1539"/>
      <c r="E1539"/>
    </row>
    <row r="1540" spans="4:5">
      <c r="D1540"/>
      <c r="E1540"/>
    </row>
    <row r="1541" spans="4:5">
      <c r="D1541"/>
      <c r="E1541"/>
    </row>
    <row r="1542" spans="4:5">
      <c r="D1542"/>
      <c r="E1542"/>
    </row>
    <row r="1543" spans="4:5">
      <c r="D1543"/>
      <c r="E1543"/>
    </row>
    <row r="1544" spans="4:5">
      <c r="D1544"/>
      <c r="E1544"/>
    </row>
    <row r="1545" spans="4:5">
      <c r="D1545"/>
      <c r="E1545"/>
    </row>
    <row r="1546" spans="4:5">
      <c r="D1546"/>
      <c r="E1546"/>
    </row>
    <row r="1547" spans="4:5">
      <c r="D1547"/>
      <c r="E1547"/>
    </row>
    <row r="1548" spans="4:5">
      <c r="D1548"/>
      <c r="E1548"/>
    </row>
    <row r="1549" spans="4:5">
      <c r="D1549"/>
      <c r="E1549"/>
    </row>
    <row r="1550" spans="4:5">
      <c r="D1550"/>
      <c r="E1550"/>
    </row>
    <row r="1551" spans="4:5">
      <c r="D1551"/>
      <c r="E1551"/>
    </row>
    <row r="1552" spans="4:5">
      <c r="D1552"/>
      <c r="E1552"/>
    </row>
    <row r="1553" spans="4:5">
      <c r="D1553"/>
      <c r="E1553"/>
    </row>
    <row r="1554" spans="4:5">
      <c r="D1554"/>
      <c r="E1554"/>
    </row>
    <row r="1555" spans="4:5">
      <c r="D1555"/>
      <c r="E1555"/>
    </row>
    <row r="1556" spans="4:5">
      <c r="D1556"/>
      <c r="E1556"/>
    </row>
    <row r="1557" spans="4:5">
      <c r="D1557"/>
      <c r="E1557"/>
    </row>
    <row r="1558" spans="4:5">
      <c r="D1558"/>
      <c r="E1558"/>
    </row>
    <row r="1559" spans="4:5">
      <c r="D1559"/>
      <c r="E1559"/>
    </row>
    <row r="1560" spans="4:5">
      <c r="D1560"/>
      <c r="E1560"/>
    </row>
    <row r="1561" spans="4:5">
      <c r="D1561"/>
      <c r="E1561"/>
    </row>
    <row r="1562" spans="4:5">
      <c r="D1562"/>
      <c r="E1562"/>
    </row>
    <row r="1563" spans="4:5">
      <c r="D1563"/>
      <c r="E1563"/>
    </row>
    <row r="1564" spans="4:5">
      <c r="D1564"/>
      <c r="E1564"/>
    </row>
    <row r="1565" spans="4:5">
      <c r="D1565"/>
      <c r="E1565"/>
    </row>
    <row r="1566" spans="4:5">
      <c r="D1566"/>
      <c r="E1566"/>
    </row>
    <row r="1567" spans="4:5">
      <c r="D1567"/>
      <c r="E1567"/>
    </row>
    <row r="1568" spans="4:5">
      <c r="D1568"/>
      <c r="E1568"/>
    </row>
    <row r="1569" spans="4:5">
      <c r="D1569"/>
      <c r="E1569"/>
    </row>
    <row r="1570" spans="4:5">
      <c r="D1570"/>
      <c r="E1570"/>
    </row>
    <row r="1571" spans="4:5">
      <c r="D1571"/>
      <c r="E1571"/>
    </row>
    <row r="1572" spans="4:5">
      <c r="D1572"/>
      <c r="E1572"/>
    </row>
    <row r="1573" spans="4:5">
      <c r="D1573"/>
      <c r="E1573"/>
    </row>
    <row r="1574" spans="4:5">
      <c r="D1574"/>
      <c r="E1574"/>
    </row>
    <row r="1575" spans="4:5">
      <c r="D1575"/>
      <c r="E1575"/>
    </row>
    <row r="1576" spans="4:5">
      <c r="D1576"/>
      <c r="E1576"/>
    </row>
    <row r="1577" spans="4:5">
      <c r="D1577"/>
      <c r="E1577"/>
    </row>
    <row r="1578" spans="4:5">
      <c r="D1578"/>
      <c r="E1578"/>
    </row>
    <row r="1579" spans="4:5">
      <c r="D1579"/>
      <c r="E1579"/>
    </row>
    <row r="1580" spans="4:5">
      <c r="D1580"/>
      <c r="E1580"/>
    </row>
    <row r="1581" spans="4:5">
      <c r="D1581"/>
      <c r="E1581"/>
    </row>
    <row r="1582" spans="4:5">
      <c r="D1582"/>
      <c r="E1582"/>
    </row>
    <row r="1583" spans="4:5">
      <c r="D1583"/>
      <c r="E1583"/>
    </row>
    <row r="1584" spans="4:5">
      <c r="D1584"/>
      <c r="E1584"/>
    </row>
    <row r="1585" spans="4:5">
      <c r="D1585"/>
      <c r="E1585"/>
    </row>
    <row r="1586" spans="4:5">
      <c r="D1586"/>
      <c r="E1586"/>
    </row>
    <row r="1587" spans="4:5">
      <c r="D1587"/>
      <c r="E1587"/>
    </row>
    <row r="1588" spans="4:5">
      <c r="D1588"/>
      <c r="E1588"/>
    </row>
    <row r="1589" spans="4:5">
      <c r="D1589"/>
      <c r="E1589"/>
    </row>
    <row r="1590" spans="4:5">
      <c r="D1590"/>
      <c r="E1590"/>
    </row>
    <row r="1591" spans="4:5">
      <c r="D1591"/>
      <c r="E1591"/>
    </row>
    <row r="1592" spans="4:5">
      <c r="D1592"/>
      <c r="E1592"/>
    </row>
    <row r="1593" spans="4:5">
      <c r="D1593"/>
      <c r="E1593"/>
    </row>
    <row r="1594" spans="4:5">
      <c r="D1594"/>
      <c r="E1594"/>
    </row>
    <row r="1595" spans="4:5">
      <c r="D1595"/>
      <c r="E1595"/>
    </row>
    <row r="1596" spans="4:5">
      <c r="D1596"/>
      <c r="E1596"/>
    </row>
    <row r="1597" spans="4:5">
      <c r="D1597"/>
      <c r="E1597"/>
    </row>
    <row r="1598" spans="4:5">
      <c r="D1598"/>
      <c r="E1598"/>
    </row>
    <row r="1599" spans="4:5">
      <c r="D1599"/>
      <c r="E1599"/>
    </row>
    <row r="1600" spans="4:5">
      <c r="D1600"/>
      <c r="E1600"/>
    </row>
    <row r="1601" spans="4:5">
      <c r="D1601"/>
      <c r="E1601"/>
    </row>
    <row r="1602" spans="4:5">
      <c r="D1602"/>
      <c r="E1602"/>
    </row>
    <row r="1603" spans="4:5">
      <c r="D1603"/>
      <c r="E1603"/>
    </row>
    <row r="1604" spans="4:5">
      <c r="D1604"/>
      <c r="E1604"/>
    </row>
    <row r="1605" spans="4:5">
      <c r="D1605"/>
      <c r="E1605"/>
    </row>
    <row r="1606" spans="4:5">
      <c r="D1606"/>
      <c r="E1606"/>
    </row>
    <row r="1607" spans="4:5">
      <c r="D1607"/>
      <c r="E1607"/>
    </row>
    <row r="1608" spans="4:5">
      <c r="D1608"/>
      <c r="E1608"/>
    </row>
    <row r="1609" spans="4:5">
      <c r="D1609"/>
      <c r="E1609"/>
    </row>
    <row r="1610" spans="4:5">
      <c r="D1610"/>
      <c r="E1610"/>
    </row>
    <row r="1611" spans="4:5">
      <c r="D1611"/>
      <c r="E1611"/>
    </row>
    <row r="1612" spans="4:5">
      <c r="D1612"/>
      <c r="E1612"/>
    </row>
    <row r="1613" spans="4:5">
      <c r="D1613"/>
      <c r="E1613"/>
    </row>
    <row r="1614" spans="4:5">
      <c r="D1614"/>
      <c r="E1614"/>
    </row>
    <row r="1615" spans="4:5">
      <c r="D1615"/>
      <c r="E1615"/>
    </row>
    <row r="1616" spans="4:5">
      <c r="D1616"/>
      <c r="E1616"/>
    </row>
    <row r="1617" spans="4:5">
      <c r="D1617"/>
      <c r="E1617"/>
    </row>
    <row r="1618" spans="4:5">
      <c r="D1618"/>
      <c r="E1618"/>
    </row>
    <row r="1619" spans="4:5">
      <c r="D1619"/>
      <c r="E1619"/>
    </row>
    <row r="1620" spans="4:5">
      <c r="D1620"/>
      <c r="E1620"/>
    </row>
    <row r="1621" spans="4:5">
      <c r="D1621"/>
      <c r="E1621"/>
    </row>
    <row r="1622" spans="4:5">
      <c r="D1622"/>
      <c r="E1622"/>
    </row>
    <row r="1623" spans="4:5">
      <c r="D1623"/>
      <c r="E1623"/>
    </row>
    <row r="1624" spans="4:5">
      <c r="D1624"/>
      <c r="E1624"/>
    </row>
    <row r="1625" spans="4:5">
      <c r="D1625"/>
      <c r="E1625"/>
    </row>
    <row r="1626" spans="4:5">
      <c r="D1626"/>
      <c r="E1626"/>
    </row>
    <row r="1627" spans="4:5">
      <c r="D1627"/>
      <c r="E1627"/>
    </row>
    <row r="1628" spans="4:5">
      <c r="D1628"/>
      <c r="E1628"/>
    </row>
    <row r="1629" spans="4:5">
      <c r="D1629"/>
      <c r="E1629"/>
    </row>
    <row r="1630" spans="4:5">
      <c r="D1630"/>
      <c r="E1630"/>
    </row>
    <row r="1631" spans="4:5">
      <c r="D1631"/>
      <c r="E1631"/>
    </row>
    <row r="1632" spans="4:5">
      <c r="D1632"/>
      <c r="E1632"/>
    </row>
    <row r="1633" spans="4:5">
      <c r="D1633"/>
      <c r="E1633"/>
    </row>
    <row r="1634" spans="4:5">
      <c r="D1634"/>
      <c r="E1634"/>
    </row>
    <row r="1635" spans="4:5">
      <c r="D1635"/>
      <c r="E1635"/>
    </row>
    <row r="1636" spans="4:5">
      <c r="D1636"/>
      <c r="E1636"/>
    </row>
    <row r="1637" spans="4:5">
      <c r="D1637"/>
      <c r="E1637"/>
    </row>
    <row r="1638" spans="4:5">
      <c r="D1638"/>
      <c r="E1638"/>
    </row>
    <row r="1639" spans="4:5">
      <c r="D1639"/>
      <c r="E1639"/>
    </row>
    <row r="1640" spans="4:5">
      <c r="D1640"/>
      <c r="E1640"/>
    </row>
    <row r="1641" spans="4:5">
      <c r="D1641"/>
      <c r="E1641"/>
    </row>
    <row r="1642" spans="4:5">
      <c r="D1642"/>
      <c r="E1642"/>
    </row>
    <row r="1643" spans="4:5">
      <c r="D1643"/>
      <c r="E1643"/>
    </row>
    <row r="1644" spans="4:5">
      <c r="D1644"/>
      <c r="E1644"/>
    </row>
    <row r="1645" spans="4:5">
      <c r="D1645"/>
      <c r="E1645"/>
    </row>
    <row r="1646" spans="4:5">
      <c r="D1646"/>
      <c r="E1646"/>
    </row>
    <row r="1647" spans="4:5">
      <c r="D1647"/>
      <c r="E1647"/>
    </row>
    <row r="1648" spans="4:5">
      <c r="D1648"/>
      <c r="E1648"/>
    </row>
    <row r="1649" spans="4:5">
      <c r="D1649"/>
      <c r="E1649"/>
    </row>
    <row r="1650" spans="4:5">
      <c r="D1650"/>
      <c r="E1650"/>
    </row>
    <row r="1651" spans="4:5">
      <c r="D1651"/>
      <c r="E1651"/>
    </row>
    <row r="1652" spans="4:5">
      <c r="D1652"/>
      <c r="E1652"/>
    </row>
    <row r="1653" spans="4:5">
      <c r="D1653"/>
      <c r="E1653"/>
    </row>
    <row r="1654" spans="4:5">
      <c r="D1654"/>
      <c r="E1654"/>
    </row>
    <row r="1655" spans="4:5">
      <c r="D1655"/>
      <c r="E1655"/>
    </row>
    <row r="1656" spans="4:5">
      <c r="D1656"/>
      <c r="E1656"/>
    </row>
    <row r="1657" spans="4:5">
      <c r="D1657"/>
      <c r="E1657"/>
    </row>
    <row r="1658" spans="4:5">
      <c r="D1658"/>
      <c r="E1658"/>
    </row>
    <row r="1659" spans="4:5">
      <c r="D1659"/>
      <c r="E1659"/>
    </row>
    <row r="1660" spans="4:5">
      <c r="D1660"/>
      <c r="E1660"/>
    </row>
    <row r="1661" spans="4:5">
      <c r="D1661"/>
      <c r="E1661"/>
    </row>
    <row r="1662" spans="4:5">
      <c r="D1662"/>
      <c r="E1662"/>
    </row>
    <row r="1663" spans="4:5">
      <c r="D1663"/>
      <c r="E1663"/>
    </row>
    <row r="1664" spans="4:5">
      <c r="D1664"/>
      <c r="E1664"/>
    </row>
    <row r="1665" spans="4:5">
      <c r="D1665"/>
      <c r="E1665"/>
    </row>
    <row r="1666" spans="4:5">
      <c r="D1666"/>
      <c r="E1666"/>
    </row>
    <row r="1667" spans="4:5">
      <c r="D1667"/>
      <c r="E1667"/>
    </row>
    <row r="1668" spans="4:5">
      <c r="D1668"/>
      <c r="E1668"/>
    </row>
    <row r="1669" spans="4:5">
      <c r="D1669"/>
      <c r="E1669"/>
    </row>
    <row r="1670" spans="4:5">
      <c r="D1670"/>
      <c r="E1670"/>
    </row>
    <row r="1671" spans="4:5">
      <c r="D1671"/>
      <c r="E1671"/>
    </row>
    <row r="1672" spans="4:5">
      <c r="D1672"/>
      <c r="E1672"/>
    </row>
    <row r="1673" spans="4:5">
      <c r="D1673"/>
      <c r="E1673"/>
    </row>
    <row r="1674" spans="4:5">
      <c r="D1674"/>
      <c r="E1674"/>
    </row>
    <row r="1675" spans="4:5">
      <c r="D1675"/>
      <c r="E1675"/>
    </row>
    <row r="1676" spans="4:5">
      <c r="D1676"/>
      <c r="E1676"/>
    </row>
    <row r="1677" spans="4:5">
      <c r="D1677"/>
      <c r="E1677"/>
    </row>
    <row r="1678" spans="4:5">
      <c r="D1678"/>
      <c r="E1678"/>
    </row>
    <row r="1679" spans="4:5">
      <c r="D1679"/>
      <c r="E1679"/>
    </row>
    <row r="1680" spans="4:5">
      <c r="D1680"/>
      <c r="E1680"/>
    </row>
    <row r="1681" spans="4:5">
      <c r="D1681"/>
      <c r="E1681"/>
    </row>
    <row r="1682" spans="4:5">
      <c r="D1682"/>
      <c r="E1682"/>
    </row>
    <row r="1683" spans="4:5">
      <c r="D1683"/>
      <c r="E1683"/>
    </row>
    <row r="1684" spans="4:5">
      <c r="D1684"/>
      <c r="E1684"/>
    </row>
    <row r="1685" spans="4:5">
      <c r="D1685"/>
      <c r="E1685"/>
    </row>
    <row r="1686" spans="4:5">
      <c r="D1686"/>
      <c r="E1686"/>
    </row>
    <row r="1687" spans="4:5">
      <c r="D1687"/>
      <c r="E1687"/>
    </row>
    <row r="1688" spans="4:5">
      <c r="D1688"/>
      <c r="E1688"/>
    </row>
    <row r="1689" spans="4:5">
      <c r="D1689"/>
      <c r="E1689"/>
    </row>
    <row r="1690" spans="4:5">
      <c r="D1690"/>
      <c r="E1690"/>
    </row>
    <row r="1691" spans="4:5">
      <c r="D1691"/>
      <c r="E1691"/>
    </row>
    <row r="1692" spans="4:5">
      <c r="D1692"/>
      <c r="E1692"/>
    </row>
    <row r="1693" spans="4:5">
      <c r="D1693"/>
      <c r="E1693"/>
    </row>
    <row r="1694" spans="4:5">
      <c r="D1694"/>
      <c r="E1694"/>
    </row>
    <row r="1695" spans="4:5">
      <c r="D1695"/>
      <c r="E1695"/>
    </row>
    <row r="1696" spans="4:5">
      <c r="D1696"/>
      <c r="E1696"/>
    </row>
    <row r="1697" spans="4:5">
      <c r="D1697"/>
      <c r="E1697"/>
    </row>
    <row r="1698" spans="4:5">
      <c r="D1698"/>
      <c r="E1698"/>
    </row>
    <row r="1699" spans="4:5">
      <c r="D1699"/>
      <c r="E1699"/>
    </row>
    <row r="1700" spans="4:5">
      <c r="D1700"/>
      <c r="E1700"/>
    </row>
    <row r="1701" spans="4:5">
      <c r="D1701"/>
      <c r="E1701"/>
    </row>
    <row r="1702" spans="4:5">
      <c r="D1702"/>
      <c r="E1702"/>
    </row>
    <row r="1703" spans="4:5">
      <c r="D1703"/>
      <c r="E1703"/>
    </row>
    <row r="1704" spans="4:5">
      <c r="D1704"/>
      <c r="E1704"/>
    </row>
    <row r="1705" spans="4:5">
      <c r="D1705"/>
      <c r="E1705"/>
    </row>
    <row r="1706" spans="4:5">
      <c r="D1706"/>
      <c r="E1706"/>
    </row>
    <row r="1707" spans="4:5">
      <c r="D1707"/>
      <c r="E1707"/>
    </row>
    <row r="1708" spans="4:5">
      <c r="D1708"/>
      <c r="E1708"/>
    </row>
    <row r="1709" spans="4:5">
      <c r="D1709"/>
      <c r="E1709"/>
    </row>
    <row r="1710" spans="4:5">
      <c r="D1710"/>
      <c r="E1710"/>
    </row>
    <row r="1711" spans="4:5">
      <c r="D1711"/>
      <c r="E1711"/>
    </row>
    <row r="1712" spans="4:5">
      <c r="D1712"/>
      <c r="E1712"/>
    </row>
    <row r="1713" spans="4:5">
      <c r="D1713"/>
      <c r="E1713"/>
    </row>
    <row r="1714" spans="4:5">
      <c r="D1714"/>
      <c r="E1714"/>
    </row>
    <row r="1715" spans="4:5">
      <c r="D1715"/>
      <c r="E1715"/>
    </row>
    <row r="1716" spans="4:5">
      <c r="D1716"/>
      <c r="E1716"/>
    </row>
    <row r="1717" spans="4:5">
      <c r="D1717"/>
      <c r="E1717"/>
    </row>
    <row r="1718" spans="4:5">
      <c r="D1718"/>
      <c r="E1718"/>
    </row>
    <row r="1719" spans="4:5">
      <c r="D1719"/>
      <c r="E1719"/>
    </row>
    <row r="1720" spans="4:5">
      <c r="D1720"/>
      <c r="E1720"/>
    </row>
    <row r="1721" spans="4:5">
      <c r="D1721"/>
      <c r="E1721"/>
    </row>
    <row r="1722" spans="4:5">
      <c r="D1722"/>
      <c r="E1722"/>
    </row>
    <row r="1723" spans="4:5">
      <c r="D1723"/>
      <c r="E1723"/>
    </row>
    <row r="1724" spans="4:5">
      <c r="D1724"/>
      <c r="E1724"/>
    </row>
    <row r="1725" spans="4:5">
      <c r="D1725"/>
      <c r="E1725"/>
    </row>
    <row r="1726" spans="4:5">
      <c r="D1726"/>
      <c r="E1726"/>
    </row>
    <row r="1727" spans="4:5">
      <c r="D1727"/>
      <c r="E1727"/>
    </row>
    <row r="1728" spans="4:5">
      <c r="D1728"/>
      <c r="E1728"/>
    </row>
    <row r="1729" spans="4:5">
      <c r="D1729"/>
      <c r="E1729"/>
    </row>
    <row r="1730" spans="4:5">
      <c r="D1730"/>
      <c r="E1730"/>
    </row>
    <row r="1731" spans="4:5">
      <c r="D1731"/>
      <c r="E1731"/>
    </row>
    <row r="1732" spans="4:5">
      <c r="D1732"/>
      <c r="E1732"/>
    </row>
    <row r="1733" spans="4:5">
      <c r="D1733"/>
      <c r="E1733"/>
    </row>
    <row r="1734" spans="4:5">
      <c r="D1734"/>
      <c r="E1734"/>
    </row>
    <row r="1735" spans="4:5">
      <c r="D1735"/>
      <c r="E1735"/>
    </row>
    <row r="1736" spans="4:5">
      <c r="D1736"/>
      <c r="E1736"/>
    </row>
    <row r="1737" spans="4:5">
      <c r="D1737"/>
      <c r="E1737"/>
    </row>
    <row r="1738" spans="4:5">
      <c r="D1738"/>
      <c r="E1738"/>
    </row>
    <row r="1739" spans="4:5">
      <c r="D1739"/>
      <c r="E1739"/>
    </row>
    <row r="1740" spans="4:5">
      <c r="D1740"/>
      <c r="E1740"/>
    </row>
    <row r="1741" spans="4:5">
      <c r="D1741"/>
      <c r="E1741"/>
    </row>
    <row r="1742" spans="4:5">
      <c r="D1742"/>
      <c r="E1742"/>
    </row>
    <row r="1743" spans="4:5">
      <c r="D1743"/>
      <c r="E1743"/>
    </row>
    <row r="1744" spans="4:5">
      <c r="D1744"/>
      <c r="E1744"/>
    </row>
    <row r="1745" spans="4:5">
      <c r="D1745"/>
      <c r="E1745"/>
    </row>
    <row r="1746" spans="4:5">
      <c r="D1746"/>
      <c r="E1746"/>
    </row>
    <row r="1747" spans="4:5">
      <c r="D1747"/>
      <c r="E1747"/>
    </row>
    <row r="1748" spans="4:5">
      <c r="D1748"/>
      <c r="E1748"/>
    </row>
    <row r="1749" spans="4:5">
      <c r="D1749"/>
      <c r="E1749"/>
    </row>
    <row r="1750" spans="4:5">
      <c r="D1750"/>
      <c r="E1750"/>
    </row>
    <row r="1751" spans="4:5">
      <c r="D1751"/>
      <c r="E1751"/>
    </row>
    <row r="1752" spans="4:5">
      <c r="D1752"/>
      <c r="E1752"/>
    </row>
    <row r="1753" spans="4:5">
      <c r="D1753"/>
      <c r="E1753"/>
    </row>
    <row r="1754" spans="4:5">
      <c r="D1754"/>
      <c r="E1754"/>
    </row>
    <row r="1755" spans="4:5">
      <c r="D1755"/>
      <c r="E1755"/>
    </row>
    <row r="1756" spans="4:5">
      <c r="D1756"/>
      <c r="E1756"/>
    </row>
    <row r="1757" spans="4:5">
      <c r="D1757"/>
      <c r="E1757"/>
    </row>
    <row r="1758" spans="4:5">
      <c r="D1758"/>
      <c r="E1758"/>
    </row>
    <row r="1759" spans="4:5">
      <c r="D1759"/>
      <c r="E1759"/>
    </row>
    <row r="1760" spans="4:5">
      <c r="D1760"/>
      <c r="E1760"/>
    </row>
    <row r="1761" spans="4:5">
      <c r="D1761"/>
      <c r="E1761"/>
    </row>
    <row r="1762" spans="4:5">
      <c r="D1762"/>
      <c r="E1762"/>
    </row>
    <row r="1763" spans="4:5">
      <c r="D1763"/>
      <c r="E1763"/>
    </row>
    <row r="1764" spans="4:5">
      <c r="D1764"/>
      <c r="E1764"/>
    </row>
    <row r="1765" spans="4:5">
      <c r="D1765"/>
      <c r="E1765"/>
    </row>
    <row r="1766" spans="4:5">
      <c r="D1766"/>
      <c r="E1766"/>
    </row>
    <row r="1767" spans="4:5">
      <c r="D1767"/>
      <c r="E1767"/>
    </row>
    <row r="1768" spans="4:5">
      <c r="D1768"/>
      <c r="E1768"/>
    </row>
    <row r="1769" spans="4:5">
      <c r="D1769"/>
      <c r="E1769"/>
    </row>
    <row r="1770" spans="4:5">
      <c r="D1770"/>
      <c r="E1770"/>
    </row>
    <row r="1771" spans="4:5">
      <c r="D1771"/>
      <c r="E1771"/>
    </row>
    <row r="1772" spans="4:5">
      <c r="D1772"/>
      <c r="E1772"/>
    </row>
    <row r="1773" spans="4:5">
      <c r="D1773"/>
      <c r="E1773"/>
    </row>
    <row r="1774" spans="4:5">
      <c r="D1774"/>
      <c r="E1774"/>
    </row>
    <row r="1775" spans="4:5">
      <c r="D1775"/>
      <c r="E1775"/>
    </row>
    <row r="1776" spans="4:5">
      <c r="D1776"/>
      <c r="E1776"/>
    </row>
    <row r="1777" spans="4:5">
      <c r="D1777"/>
      <c r="E1777"/>
    </row>
    <row r="1778" spans="4:5">
      <c r="D1778"/>
      <c r="E1778"/>
    </row>
    <row r="1779" spans="4:5">
      <c r="D1779"/>
      <c r="E1779"/>
    </row>
    <row r="1780" spans="4:5">
      <c r="D1780"/>
      <c r="E1780"/>
    </row>
    <row r="1781" spans="4:5">
      <c r="D1781"/>
      <c r="E1781"/>
    </row>
    <row r="1782" spans="4:5">
      <c r="D1782"/>
      <c r="E1782"/>
    </row>
    <row r="1783" spans="4:5">
      <c r="D1783"/>
      <c r="E1783"/>
    </row>
    <row r="1784" spans="4:5">
      <c r="D1784"/>
      <c r="E1784"/>
    </row>
    <row r="1785" spans="4:5">
      <c r="D1785"/>
      <c r="E1785"/>
    </row>
    <row r="1786" spans="4:5">
      <c r="D1786"/>
      <c r="E1786"/>
    </row>
    <row r="1787" spans="4:5">
      <c r="D1787"/>
      <c r="E1787"/>
    </row>
    <row r="1788" spans="4:5">
      <c r="D1788"/>
      <c r="E1788"/>
    </row>
    <row r="1789" spans="4:5">
      <c r="D1789"/>
      <c r="E1789"/>
    </row>
    <row r="1790" spans="4:5">
      <c r="D1790"/>
      <c r="E1790"/>
    </row>
    <row r="1791" spans="4:5">
      <c r="D1791"/>
      <c r="E1791"/>
    </row>
    <row r="1792" spans="4:5">
      <c r="D1792"/>
      <c r="E1792"/>
    </row>
    <row r="1793" spans="4:5">
      <c r="D1793"/>
      <c r="E1793"/>
    </row>
    <row r="1794" spans="4:5">
      <c r="D1794"/>
      <c r="E1794"/>
    </row>
    <row r="1795" spans="4:5">
      <c r="D1795"/>
      <c r="E1795"/>
    </row>
    <row r="1796" spans="4:5">
      <c r="D1796"/>
      <c r="E1796"/>
    </row>
    <row r="1797" spans="4:5">
      <c r="D1797"/>
      <c r="E1797"/>
    </row>
    <row r="1798" spans="4:5">
      <c r="D1798"/>
      <c r="E1798"/>
    </row>
    <row r="1799" spans="4:5">
      <c r="D1799"/>
      <c r="E1799"/>
    </row>
    <row r="1800" spans="4:5">
      <c r="D1800"/>
      <c r="E1800"/>
    </row>
    <row r="1801" spans="4:5">
      <c r="D1801"/>
      <c r="E1801"/>
    </row>
    <row r="1802" spans="4:5">
      <c r="D1802"/>
      <c r="E1802"/>
    </row>
    <row r="1803" spans="4:5">
      <c r="D1803"/>
      <c r="E1803"/>
    </row>
    <row r="1804" spans="4:5">
      <c r="D1804"/>
      <c r="E1804"/>
    </row>
    <row r="1805" spans="4:5">
      <c r="D1805"/>
      <c r="E1805"/>
    </row>
    <row r="1806" spans="4:5">
      <c r="D1806"/>
      <c r="E1806"/>
    </row>
    <row r="1807" spans="4:5">
      <c r="D1807"/>
      <c r="E1807"/>
    </row>
    <row r="1808" spans="4:5">
      <c r="D1808"/>
      <c r="E1808"/>
    </row>
    <row r="1809" spans="4:5">
      <c r="D1809"/>
      <c r="E1809"/>
    </row>
    <row r="1810" spans="4:5">
      <c r="D1810"/>
      <c r="E1810"/>
    </row>
    <row r="1811" spans="4:5">
      <c r="D1811"/>
      <c r="E1811"/>
    </row>
    <row r="1812" spans="4:5">
      <c r="D1812"/>
      <c r="E1812"/>
    </row>
    <row r="1813" spans="4:5">
      <c r="D1813"/>
      <c r="E1813"/>
    </row>
    <row r="1814" spans="4:5">
      <c r="D1814"/>
      <c r="E1814"/>
    </row>
    <row r="1815" spans="4:5">
      <c r="D1815"/>
      <c r="E1815"/>
    </row>
    <row r="1816" spans="4:5">
      <c r="D1816"/>
      <c r="E1816"/>
    </row>
    <row r="1817" spans="4:5">
      <c r="D1817"/>
      <c r="E1817"/>
    </row>
    <row r="1818" spans="4:5">
      <c r="D1818"/>
      <c r="E1818"/>
    </row>
    <row r="1819" spans="4:5">
      <c r="D1819"/>
      <c r="E1819"/>
    </row>
    <row r="1820" spans="4:5">
      <c r="D1820"/>
      <c r="E1820"/>
    </row>
    <row r="1821" spans="4:5">
      <c r="D1821"/>
      <c r="E1821"/>
    </row>
    <row r="1822" spans="4:5">
      <c r="D1822"/>
      <c r="E1822"/>
    </row>
    <row r="1823" spans="4:5">
      <c r="D1823"/>
      <c r="E1823"/>
    </row>
    <row r="1824" spans="4:5">
      <c r="D1824"/>
      <c r="E1824"/>
    </row>
    <row r="1825" spans="4:5">
      <c r="D1825"/>
      <c r="E1825"/>
    </row>
    <row r="1826" spans="4:5">
      <c r="D1826"/>
      <c r="E1826"/>
    </row>
    <row r="1827" spans="4:5">
      <c r="D1827"/>
      <c r="E1827"/>
    </row>
    <row r="1828" spans="4:5">
      <c r="D1828"/>
      <c r="E1828"/>
    </row>
    <row r="1829" spans="4:5">
      <c r="D1829"/>
      <c r="E1829"/>
    </row>
    <row r="1830" spans="4:5">
      <c r="D1830"/>
      <c r="E1830"/>
    </row>
    <row r="1831" spans="4:5">
      <c r="D1831"/>
      <c r="E1831"/>
    </row>
    <row r="1832" spans="4:5">
      <c r="D1832"/>
      <c r="E1832"/>
    </row>
    <row r="1833" spans="4:5">
      <c r="D1833"/>
      <c r="E1833"/>
    </row>
    <row r="1834" spans="4:5">
      <c r="D1834"/>
      <c r="E1834"/>
    </row>
    <row r="1835" spans="4:5">
      <c r="D1835"/>
      <c r="E1835"/>
    </row>
    <row r="1836" spans="4:5">
      <c r="D1836"/>
      <c r="E1836"/>
    </row>
    <row r="1837" spans="4:5">
      <c r="D1837"/>
      <c r="E1837"/>
    </row>
    <row r="1838" spans="4:5">
      <c r="D1838"/>
      <c r="E1838"/>
    </row>
    <row r="1839" spans="4:5">
      <c r="D1839"/>
      <c r="E1839"/>
    </row>
    <row r="1840" spans="4:5">
      <c r="D1840"/>
      <c r="E1840"/>
    </row>
    <row r="1841" spans="4:5">
      <c r="D1841"/>
      <c r="E1841"/>
    </row>
    <row r="1842" spans="4:5">
      <c r="D1842"/>
      <c r="E1842"/>
    </row>
    <row r="1843" spans="4:5">
      <c r="D1843"/>
      <c r="E1843"/>
    </row>
    <row r="1844" spans="4:5">
      <c r="D1844"/>
      <c r="E1844"/>
    </row>
    <row r="1845" spans="4:5">
      <c r="D1845"/>
      <c r="E1845"/>
    </row>
    <row r="1846" spans="4:5">
      <c r="D1846"/>
      <c r="E1846"/>
    </row>
    <row r="1847" spans="4:5">
      <c r="D1847"/>
      <c r="E1847"/>
    </row>
    <row r="1848" spans="4:5">
      <c r="D1848"/>
      <c r="E1848"/>
    </row>
    <row r="1849" spans="4:5">
      <c r="D1849"/>
      <c r="E1849"/>
    </row>
    <row r="1850" spans="4:5">
      <c r="D1850"/>
      <c r="E1850"/>
    </row>
    <row r="1851" spans="4:5">
      <c r="D1851"/>
      <c r="E1851"/>
    </row>
    <row r="1852" spans="4:5">
      <c r="D1852"/>
      <c r="E1852"/>
    </row>
    <row r="1853" spans="4:5">
      <c r="D1853"/>
      <c r="E1853"/>
    </row>
    <row r="1854" spans="4:5">
      <c r="D1854"/>
      <c r="E1854"/>
    </row>
    <row r="1855" spans="4:5">
      <c r="D1855"/>
      <c r="E1855"/>
    </row>
    <row r="1856" spans="4:5">
      <c r="D1856"/>
      <c r="E1856"/>
    </row>
    <row r="1857" spans="4:5">
      <c r="D1857"/>
      <c r="E1857"/>
    </row>
    <row r="1858" spans="4:5">
      <c r="D1858"/>
      <c r="E1858"/>
    </row>
    <row r="1859" spans="4:5">
      <c r="D1859"/>
      <c r="E1859"/>
    </row>
    <row r="1860" spans="4:5">
      <c r="D1860"/>
      <c r="E1860"/>
    </row>
    <row r="1861" spans="4:5">
      <c r="D1861"/>
      <c r="E1861"/>
    </row>
    <row r="1862" spans="4:5">
      <c r="D1862"/>
      <c r="E1862"/>
    </row>
    <row r="1863" spans="4:5">
      <c r="D1863"/>
      <c r="E1863"/>
    </row>
    <row r="1864" spans="4:5">
      <c r="D1864"/>
      <c r="E1864"/>
    </row>
    <row r="1865" spans="4:5">
      <c r="D1865"/>
      <c r="E1865"/>
    </row>
    <row r="1866" spans="4:5">
      <c r="D1866"/>
      <c r="E1866"/>
    </row>
    <row r="1867" spans="4:5">
      <c r="D1867"/>
      <c r="E1867"/>
    </row>
    <row r="1868" spans="4:5">
      <c r="D1868"/>
      <c r="E1868"/>
    </row>
    <row r="1869" spans="4:5">
      <c r="D1869"/>
      <c r="E1869"/>
    </row>
    <row r="1870" spans="4:5">
      <c r="D1870"/>
      <c r="E1870"/>
    </row>
    <row r="1871" spans="4:5">
      <c r="D1871"/>
      <c r="E1871"/>
    </row>
    <row r="1872" spans="4:5">
      <c r="D1872"/>
      <c r="E1872"/>
    </row>
    <row r="1873" spans="4:5">
      <c r="D1873"/>
      <c r="E1873"/>
    </row>
    <row r="1874" spans="4:5">
      <c r="D1874"/>
      <c r="E1874"/>
    </row>
    <row r="1875" spans="4:5">
      <c r="D1875"/>
      <c r="E1875"/>
    </row>
    <row r="1876" spans="4:5">
      <c r="D1876"/>
      <c r="E1876"/>
    </row>
    <row r="1877" spans="4:5">
      <c r="D1877"/>
      <c r="E1877"/>
    </row>
    <row r="1878" spans="4:5">
      <c r="D1878"/>
      <c r="E1878"/>
    </row>
    <row r="1879" spans="4:5">
      <c r="D1879"/>
      <c r="E1879"/>
    </row>
    <row r="1880" spans="4:5">
      <c r="D1880"/>
      <c r="E1880"/>
    </row>
    <row r="1881" spans="4:5">
      <c r="D1881"/>
      <c r="E1881"/>
    </row>
    <row r="1882" spans="4:5">
      <c r="D1882"/>
      <c r="E1882"/>
    </row>
    <row r="1883" spans="4:5">
      <c r="D1883"/>
      <c r="E1883"/>
    </row>
    <row r="1884" spans="4:5">
      <c r="D1884"/>
      <c r="E1884"/>
    </row>
    <row r="1885" spans="4:5">
      <c r="D1885"/>
      <c r="E1885"/>
    </row>
    <row r="1886" spans="4:5">
      <c r="D1886"/>
      <c r="E1886"/>
    </row>
    <row r="1887" spans="4:5">
      <c r="D1887"/>
      <c r="E1887"/>
    </row>
    <row r="1888" spans="4:5">
      <c r="D1888"/>
      <c r="E1888"/>
    </row>
    <row r="1889" spans="4:5">
      <c r="D1889"/>
      <c r="E1889"/>
    </row>
    <row r="1890" spans="4:5">
      <c r="D1890"/>
      <c r="E1890"/>
    </row>
    <row r="1891" spans="4:5">
      <c r="D1891"/>
      <c r="E1891"/>
    </row>
    <row r="1892" spans="4:5">
      <c r="D1892"/>
      <c r="E1892"/>
    </row>
    <row r="1893" spans="4:5">
      <c r="D1893"/>
      <c r="E1893"/>
    </row>
    <row r="1894" spans="4:5">
      <c r="D1894"/>
      <c r="E1894"/>
    </row>
    <row r="1895" spans="4:5">
      <c r="D1895"/>
      <c r="E1895"/>
    </row>
    <row r="1896" spans="4:5">
      <c r="D1896"/>
      <c r="E1896"/>
    </row>
    <row r="1897" spans="4:5">
      <c r="D1897"/>
      <c r="E1897"/>
    </row>
    <row r="1898" spans="4:5">
      <c r="D1898"/>
      <c r="E1898"/>
    </row>
    <row r="1899" spans="4:5">
      <c r="D1899"/>
      <c r="E1899"/>
    </row>
    <row r="1900" spans="4:5">
      <c r="D1900"/>
      <c r="E1900"/>
    </row>
    <row r="1901" spans="4:5">
      <c r="D1901"/>
      <c r="E1901"/>
    </row>
    <row r="1902" spans="4:5">
      <c r="D1902"/>
      <c r="E1902"/>
    </row>
    <row r="1903" spans="4:5">
      <c r="D1903"/>
      <c r="E1903"/>
    </row>
    <row r="1904" spans="4:5">
      <c r="D1904"/>
      <c r="E1904"/>
    </row>
    <row r="1905" spans="4:5">
      <c r="D1905"/>
      <c r="E1905"/>
    </row>
    <row r="1906" spans="4:5">
      <c r="D1906"/>
      <c r="E1906"/>
    </row>
    <row r="1907" spans="4:5">
      <c r="D1907"/>
      <c r="E1907"/>
    </row>
    <row r="1908" spans="4:5">
      <c r="D1908"/>
      <c r="E1908"/>
    </row>
    <row r="1909" spans="4:5">
      <c r="D1909"/>
      <c r="E1909"/>
    </row>
    <row r="1910" spans="4:5">
      <c r="D1910"/>
      <c r="E1910"/>
    </row>
    <row r="1911" spans="4:5">
      <c r="D1911"/>
      <c r="E1911"/>
    </row>
    <row r="1912" spans="4:5">
      <c r="D1912"/>
      <c r="E1912"/>
    </row>
    <row r="1913" spans="4:5">
      <c r="D1913"/>
      <c r="E1913"/>
    </row>
    <row r="1914" spans="4:5">
      <c r="D1914"/>
      <c r="E1914"/>
    </row>
    <row r="1915" spans="4:5">
      <c r="D1915"/>
      <c r="E1915"/>
    </row>
    <row r="1916" spans="4:5">
      <c r="D1916"/>
      <c r="E1916"/>
    </row>
    <row r="1917" spans="4:5">
      <c r="D1917"/>
      <c r="E1917"/>
    </row>
    <row r="1918" spans="4:5">
      <c r="D1918"/>
      <c r="E1918"/>
    </row>
    <row r="1919" spans="4:5">
      <c r="D1919"/>
      <c r="E1919"/>
    </row>
    <row r="1920" spans="4:5">
      <c r="D1920"/>
      <c r="E1920"/>
    </row>
    <row r="1921" spans="4:5">
      <c r="D1921"/>
      <c r="E1921"/>
    </row>
    <row r="1922" spans="4:5">
      <c r="D1922"/>
      <c r="E1922"/>
    </row>
    <row r="1923" spans="4:5">
      <c r="D1923"/>
      <c r="E1923"/>
    </row>
    <row r="1924" spans="4:5">
      <c r="D1924"/>
      <c r="E1924"/>
    </row>
    <row r="1925" spans="4:5">
      <c r="D1925"/>
      <c r="E1925"/>
    </row>
    <row r="1926" spans="4:5">
      <c r="D1926"/>
      <c r="E1926"/>
    </row>
    <row r="1927" spans="4:5">
      <c r="D1927"/>
      <c r="E1927"/>
    </row>
    <row r="1928" spans="4:5">
      <c r="D1928"/>
      <c r="E1928"/>
    </row>
    <row r="1929" spans="4:5">
      <c r="D1929"/>
      <c r="E1929"/>
    </row>
    <row r="1930" spans="4:5">
      <c r="D1930"/>
      <c r="E1930"/>
    </row>
    <row r="1931" spans="4:5">
      <c r="D1931"/>
      <c r="E1931"/>
    </row>
    <row r="1932" spans="4:5">
      <c r="D1932"/>
      <c r="E1932"/>
    </row>
    <row r="1933" spans="4:5">
      <c r="D1933"/>
      <c r="E1933"/>
    </row>
    <row r="1934" spans="4:5">
      <c r="D1934"/>
      <c r="E1934"/>
    </row>
    <row r="1935" spans="4:5">
      <c r="D1935"/>
      <c r="E1935"/>
    </row>
    <row r="1936" spans="4:5">
      <c r="D1936"/>
      <c r="E1936"/>
    </row>
    <row r="1937" spans="4:5">
      <c r="D1937"/>
      <c r="E1937"/>
    </row>
    <row r="1938" spans="4:5">
      <c r="D1938"/>
      <c r="E1938"/>
    </row>
    <row r="1939" spans="4:5">
      <c r="D1939"/>
      <c r="E1939"/>
    </row>
    <row r="1940" spans="4:5">
      <c r="D1940"/>
      <c r="E1940"/>
    </row>
    <row r="1941" spans="4:5">
      <c r="D1941"/>
      <c r="E1941"/>
    </row>
    <row r="1942" spans="4:5">
      <c r="D1942"/>
      <c r="E1942"/>
    </row>
    <row r="1943" spans="4:5">
      <c r="D1943"/>
      <c r="E1943"/>
    </row>
    <row r="1944" spans="4:5">
      <c r="D1944"/>
      <c r="E1944"/>
    </row>
    <row r="1945" spans="4:5">
      <c r="D1945"/>
      <c r="E1945"/>
    </row>
    <row r="1946" spans="4:5">
      <c r="D1946"/>
      <c r="E1946"/>
    </row>
    <row r="1947" spans="4:5">
      <c r="D1947"/>
      <c r="E1947"/>
    </row>
    <row r="1948" spans="4:5">
      <c r="D1948"/>
      <c r="E1948"/>
    </row>
    <row r="1949" spans="4:5">
      <c r="D1949"/>
      <c r="E1949"/>
    </row>
    <row r="1950" spans="4:5">
      <c r="D1950"/>
      <c r="E1950"/>
    </row>
    <row r="1951" spans="4:5">
      <c r="D1951"/>
      <c r="E1951"/>
    </row>
    <row r="1952" spans="4:5">
      <c r="D1952"/>
      <c r="E1952"/>
    </row>
    <row r="1953" spans="4:5">
      <c r="D1953"/>
      <c r="E1953"/>
    </row>
    <row r="1954" spans="4:5">
      <c r="D1954"/>
      <c r="E1954"/>
    </row>
    <row r="1955" spans="4:5">
      <c r="D1955"/>
      <c r="E1955"/>
    </row>
    <row r="1956" spans="4:5">
      <c r="D1956"/>
      <c r="E1956"/>
    </row>
    <row r="1957" spans="4:5">
      <c r="D1957"/>
      <c r="E1957"/>
    </row>
    <row r="1958" spans="4:5">
      <c r="D1958"/>
      <c r="E1958"/>
    </row>
    <row r="1959" spans="4:5">
      <c r="D1959"/>
      <c r="E1959"/>
    </row>
    <row r="1960" spans="4:5">
      <c r="D1960"/>
      <c r="E1960"/>
    </row>
    <row r="1961" spans="4:5">
      <c r="D1961"/>
      <c r="E1961"/>
    </row>
    <row r="1962" spans="4:5">
      <c r="D1962"/>
      <c r="E1962"/>
    </row>
    <row r="1963" spans="4:5">
      <c r="D1963"/>
      <c r="E1963"/>
    </row>
    <row r="1964" spans="4:5">
      <c r="D1964"/>
      <c r="E1964"/>
    </row>
    <row r="1965" spans="4:5">
      <c r="D1965"/>
      <c r="E1965"/>
    </row>
    <row r="1966" spans="4:5">
      <c r="D1966"/>
      <c r="E1966"/>
    </row>
    <row r="1967" spans="4:5">
      <c r="D1967"/>
      <c r="E1967"/>
    </row>
    <row r="1968" spans="4:5">
      <c r="D1968"/>
      <c r="E1968"/>
    </row>
    <row r="1969" spans="4:5">
      <c r="D1969"/>
      <c r="E1969"/>
    </row>
    <row r="1970" spans="4:5">
      <c r="D1970"/>
      <c r="E1970"/>
    </row>
    <row r="1971" spans="4:5">
      <c r="D1971"/>
      <c r="E1971"/>
    </row>
    <row r="1972" spans="4:5">
      <c r="D1972"/>
      <c r="E1972"/>
    </row>
    <row r="1973" spans="4:5">
      <c r="D1973"/>
      <c r="E1973"/>
    </row>
    <row r="1974" spans="4:5">
      <c r="D1974"/>
      <c r="E1974"/>
    </row>
    <row r="1975" spans="4:5">
      <c r="D1975"/>
      <c r="E1975"/>
    </row>
    <row r="1976" spans="4:5">
      <c r="D1976"/>
      <c r="E1976"/>
    </row>
    <row r="1977" spans="4:5">
      <c r="D1977"/>
      <c r="E1977"/>
    </row>
    <row r="1978" spans="4:5">
      <c r="D1978"/>
      <c r="E1978"/>
    </row>
    <row r="1979" spans="4:5">
      <c r="D1979"/>
      <c r="E1979"/>
    </row>
    <row r="1980" spans="4:5">
      <c r="D1980"/>
      <c r="E1980"/>
    </row>
    <row r="1981" spans="4:5">
      <c r="D1981"/>
      <c r="E1981"/>
    </row>
    <row r="1982" spans="4:5">
      <c r="D1982"/>
      <c r="E1982"/>
    </row>
    <row r="1983" spans="4:5">
      <c r="D1983"/>
      <c r="E1983"/>
    </row>
    <row r="1984" spans="4:5">
      <c r="D1984"/>
      <c r="E1984"/>
    </row>
    <row r="1985" spans="4:5">
      <c r="D1985"/>
      <c r="E1985"/>
    </row>
    <row r="1986" spans="4:5">
      <c r="D1986"/>
      <c r="E1986"/>
    </row>
    <row r="1987" spans="4:5">
      <c r="D1987"/>
      <c r="E1987"/>
    </row>
    <row r="1988" spans="4:5">
      <c r="D1988"/>
      <c r="E1988"/>
    </row>
    <row r="1989" spans="4:5">
      <c r="D1989"/>
      <c r="E1989"/>
    </row>
    <row r="1990" spans="4:5">
      <c r="D1990"/>
      <c r="E1990"/>
    </row>
    <row r="1991" spans="4:5">
      <c r="D1991"/>
      <c r="E1991"/>
    </row>
    <row r="1992" spans="4:5">
      <c r="D1992"/>
      <c r="E1992"/>
    </row>
    <row r="1993" spans="4:5">
      <c r="D1993"/>
      <c r="E1993"/>
    </row>
    <row r="1994" spans="4:5">
      <c r="D1994"/>
      <c r="E1994"/>
    </row>
    <row r="1995" spans="4:5">
      <c r="D1995"/>
      <c r="E1995"/>
    </row>
    <row r="1996" spans="4:5">
      <c r="D1996"/>
      <c r="E1996"/>
    </row>
    <row r="1997" spans="4:5">
      <c r="D1997"/>
      <c r="E1997"/>
    </row>
    <row r="1998" spans="4:5">
      <c r="D1998"/>
      <c r="E1998"/>
    </row>
    <row r="1999" spans="4:5">
      <c r="D1999"/>
      <c r="E1999"/>
    </row>
    <row r="2000" spans="4:5">
      <c r="D2000"/>
      <c r="E2000"/>
    </row>
    <row r="2001" spans="4:5">
      <c r="D2001"/>
      <c r="E2001"/>
    </row>
    <row r="2002" spans="4:5">
      <c r="D2002"/>
      <c r="E2002"/>
    </row>
    <row r="2003" spans="4:5">
      <c r="D2003"/>
      <c r="E2003"/>
    </row>
    <row r="2004" spans="4:5">
      <c r="D2004"/>
      <c r="E2004"/>
    </row>
    <row r="2005" spans="4:5">
      <c r="D2005"/>
      <c r="E2005"/>
    </row>
    <row r="2006" spans="4:5">
      <c r="D2006"/>
      <c r="E2006"/>
    </row>
    <row r="2007" spans="4:5">
      <c r="D2007"/>
      <c r="E2007"/>
    </row>
    <row r="2008" spans="4:5">
      <c r="D2008"/>
      <c r="E2008"/>
    </row>
    <row r="2009" spans="4:5">
      <c r="D2009"/>
      <c r="E2009"/>
    </row>
    <row r="2010" spans="4:5">
      <c r="D2010"/>
      <c r="E2010"/>
    </row>
    <row r="2011" spans="4:5">
      <c r="D2011"/>
      <c r="E2011"/>
    </row>
    <row r="2012" spans="4:5">
      <c r="D2012"/>
      <c r="E2012"/>
    </row>
    <row r="2013" spans="4:5">
      <c r="D2013"/>
      <c r="E2013"/>
    </row>
    <row r="2014" spans="4:5">
      <c r="D2014"/>
      <c r="E2014"/>
    </row>
    <row r="2015" spans="4:5">
      <c r="D2015"/>
      <c r="E2015"/>
    </row>
    <row r="2016" spans="4:5">
      <c r="D2016"/>
      <c r="E2016"/>
    </row>
    <row r="2017" spans="4:5">
      <c r="D2017"/>
      <c r="E2017"/>
    </row>
    <row r="2018" spans="4:5">
      <c r="D2018"/>
      <c r="E2018"/>
    </row>
    <row r="2019" spans="4:5">
      <c r="D2019"/>
      <c r="E2019"/>
    </row>
    <row r="2020" spans="4:5">
      <c r="D2020"/>
      <c r="E2020"/>
    </row>
    <row r="2021" spans="4:5">
      <c r="D2021"/>
      <c r="E2021"/>
    </row>
    <row r="2022" spans="4:5">
      <c r="D2022"/>
      <c r="E2022"/>
    </row>
    <row r="2023" spans="4:5">
      <c r="D2023"/>
      <c r="E2023"/>
    </row>
    <row r="2024" spans="4:5">
      <c r="D2024"/>
      <c r="E2024"/>
    </row>
    <row r="2025" spans="4:5">
      <c r="D2025"/>
      <c r="E2025"/>
    </row>
    <row r="2026" spans="4:5">
      <c r="D2026"/>
      <c r="E2026"/>
    </row>
    <row r="2027" spans="4:5">
      <c r="D2027"/>
      <c r="E2027"/>
    </row>
    <row r="2028" spans="4:5">
      <c r="D2028"/>
      <c r="E2028"/>
    </row>
    <row r="2029" spans="4:5">
      <c r="D2029"/>
      <c r="E2029"/>
    </row>
    <row r="2030" spans="4:5">
      <c r="D2030"/>
      <c r="E2030"/>
    </row>
    <row r="2031" spans="4:5">
      <c r="D2031"/>
      <c r="E2031"/>
    </row>
    <row r="2032" spans="4:5">
      <c r="D2032"/>
      <c r="E2032"/>
    </row>
    <row r="2033" spans="4:5">
      <c r="D2033"/>
      <c r="E2033"/>
    </row>
    <row r="2034" spans="4:5">
      <c r="D2034"/>
      <c r="E2034"/>
    </row>
    <row r="2035" spans="4:5">
      <c r="D2035"/>
      <c r="E2035"/>
    </row>
    <row r="2036" spans="4:5">
      <c r="D2036"/>
      <c r="E2036"/>
    </row>
    <row r="2037" spans="4:5">
      <c r="D2037"/>
      <c r="E2037"/>
    </row>
    <row r="2038" spans="4:5">
      <c r="D2038"/>
      <c r="E2038"/>
    </row>
    <row r="2039" spans="4:5">
      <c r="D2039"/>
      <c r="E2039"/>
    </row>
    <row r="2040" spans="4:5">
      <c r="D2040"/>
      <c r="E2040"/>
    </row>
    <row r="2041" spans="4:5">
      <c r="D2041"/>
      <c r="E2041"/>
    </row>
    <row r="2042" spans="4:5">
      <c r="D2042"/>
      <c r="E2042"/>
    </row>
    <row r="2043" spans="4:5">
      <c r="D2043"/>
      <c r="E2043"/>
    </row>
    <row r="2044" spans="4:5">
      <c r="D2044"/>
      <c r="E2044"/>
    </row>
    <row r="2045" spans="4:5">
      <c r="D2045"/>
      <c r="E2045"/>
    </row>
    <row r="2046" spans="4:5">
      <c r="D2046"/>
      <c r="E2046"/>
    </row>
    <row r="2047" spans="4:5">
      <c r="D2047"/>
      <c r="E2047"/>
    </row>
    <row r="2048" spans="4:5">
      <c r="D2048"/>
      <c r="E2048"/>
    </row>
    <row r="2049" spans="4:5">
      <c r="D2049"/>
      <c r="E2049"/>
    </row>
    <row r="2050" spans="4:5">
      <c r="D2050"/>
      <c r="E2050"/>
    </row>
    <row r="2051" spans="4:5">
      <c r="D2051"/>
      <c r="E2051"/>
    </row>
    <row r="2052" spans="4:5">
      <c r="D2052"/>
      <c r="E2052"/>
    </row>
    <row r="2053" spans="4:5">
      <c r="D2053"/>
      <c r="E2053"/>
    </row>
    <row r="2054" spans="4:5">
      <c r="D2054"/>
      <c r="E2054"/>
    </row>
    <row r="2055" spans="4:5">
      <c r="D2055"/>
      <c r="E2055"/>
    </row>
    <row r="2056" spans="4:5">
      <c r="D2056"/>
      <c r="E2056"/>
    </row>
    <row r="2057" spans="4:5">
      <c r="D2057"/>
      <c r="E2057"/>
    </row>
    <row r="2058" spans="4:5">
      <c r="D2058"/>
      <c r="E2058"/>
    </row>
    <row r="2059" spans="4:5">
      <c r="D2059"/>
      <c r="E2059"/>
    </row>
    <row r="2060" spans="4:5">
      <c r="D2060"/>
      <c r="E2060"/>
    </row>
    <row r="2061" spans="4:5">
      <c r="D2061"/>
      <c r="E2061"/>
    </row>
    <row r="2062" spans="4:5">
      <c r="D2062"/>
      <c r="E2062"/>
    </row>
    <row r="2063" spans="4:5">
      <c r="D2063"/>
      <c r="E2063"/>
    </row>
    <row r="2064" spans="4:5">
      <c r="D2064"/>
      <c r="E2064"/>
    </row>
    <row r="2065" spans="4:5">
      <c r="D2065"/>
      <c r="E2065"/>
    </row>
    <row r="2066" spans="4:5">
      <c r="D2066"/>
      <c r="E2066"/>
    </row>
    <row r="2067" spans="4:5">
      <c r="D2067"/>
      <c r="E2067"/>
    </row>
    <row r="2068" spans="4:5">
      <c r="D2068"/>
      <c r="E2068"/>
    </row>
    <row r="2069" spans="4:5">
      <c r="D2069"/>
      <c r="E2069"/>
    </row>
    <row r="2070" spans="4:5">
      <c r="D2070"/>
      <c r="E2070"/>
    </row>
    <row r="2071" spans="4:5">
      <c r="D2071"/>
      <c r="E2071"/>
    </row>
    <row r="2072" spans="4:5">
      <c r="D2072"/>
      <c r="E2072"/>
    </row>
    <row r="2073" spans="4:5">
      <c r="D2073"/>
      <c r="E2073"/>
    </row>
    <row r="2074" spans="4:5">
      <c r="D2074"/>
      <c r="E2074"/>
    </row>
    <row r="2075" spans="4:5">
      <c r="D2075"/>
      <c r="E2075"/>
    </row>
    <row r="2076" spans="4:5">
      <c r="D2076"/>
      <c r="E2076"/>
    </row>
    <row r="2077" spans="4:5">
      <c r="D2077"/>
      <c r="E2077"/>
    </row>
    <row r="2078" spans="4:5">
      <c r="D2078"/>
      <c r="E2078"/>
    </row>
    <row r="2079" spans="4:5">
      <c r="D2079"/>
      <c r="E2079"/>
    </row>
    <row r="2080" spans="4:5">
      <c r="D2080"/>
      <c r="E2080"/>
    </row>
    <row r="2081" spans="4:5">
      <c r="D2081"/>
      <c r="E2081"/>
    </row>
    <row r="2082" spans="4:5">
      <c r="D2082"/>
      <c r="E2082"/>
    </row>
    <row r="2083" spans="4:5">
      <c r="D2083"/>
      <c r="E2083"/>
    </row>
    <row r="2084" spans="4:5">
      <c r="D2084"/>
      <c r="E2084"/>
    </row>
    <row r="2085" spans="4:5">
      <c r="D2085"/>
      <c r="E2085"/>
    </row>
    <row r="2086" spans="4:5">
      <c r="D2086"/>
      <c r="E2086"/>
    </row>
    <row r="2087" spans="4:5">
      <c r="D2087"/>
      <c r="E2087"/>
    </row>
    <row r="2088" spans="4:5">
      <c r="D2088"/>
      <c r="E2088"/>
    </row>
    <row r="2089" spans="4:5">
      <c r="D2089"/>
      <c r="E2089"/>
    </row>
    <row r="2090" spans="4:5">
      <c r="D2090"/>
      <c r="E2090"/>
    </row>
    <row r="2091" spans="4:5">
      <c r="D2091"/>
      <c r="E2091"/>
    </row>
    <row r="2092" spans="4:5">
      <c r="D2092"/>
      <c r="E2092"/>
    </row>
    <row r="2093" spans="4:5">
      <c r="D2093"/>
      <c r="E2093"/>
    </row>
    <row r="2094" spans="4:5">
      <c r="D2094"/>
      <c r="E2094"/>
    </row>
    <row r="2095" spans="4:5">
      <c r="D2095"/>
      <c r="E2095"/>
    </row>
    <row r="2096" spans="4:5">
      <c r="D2096"/>
      <c r="E2096"/>
    </row>
    <row r="2097" spans="4:5">
      <c r="D2097"/>
      <c r="E2097"/>
    </row>
    <row r="2098" spans="4:5">
      <c r="D2098"/>
      <c r="E2098"/>
    </row>
    <row r="2099" spans="4:5">
      <c r="D2099"/>
      <c r="E2099"/>
    </row>
    <row r="2100" spans="4:5">
      <c r="D2100"/>
      <c r="E2100"/>
    </row>
    <row r="2101" spans="4:5">
      <c r="D2101"/>
      <c r="E2101"/>
    </row>
    <row r="2102" spans="4:5">
      <c r="D2102"/>
      <c r="E2102"/>
    </row>
    <row r="2103" spans="4:5">
      <c r="D2103"/>
      <c r="E2103"/>
    </row>
    <row r="2104" spans="4:5">
      <c r="D2104"/>
      <c r="E2104"/>
    </row>
    <row r="2105" spans="4:5">
      <c r="D2105"/>
      <c r="E2105"/>
    </row>
    <row r="2106" spans="4:5">
      <c r="D2106"/>
      <c r="E2106"/>
    </row>
    <row r="2107" spans="4:5">
      <c r="D2107"/>
      <c r="E2107"/>
    </row>
    <row r="2108" spans="4:5">
      <c r="D2108"/>
      <c r="E2108"/>
    </row>
    <row r="2109" spans="4:5">
      <c r="D2109"/>
      <c r="E2109"/>
    </row>
    <row r="2110" spans="4:5">
      <c r="D2110"/>
      <c r="E2110"/>
    </row>
    <row r="2111" spans="4:5">
      <c r="D2111"/>
      <c r="E2111"/>
    </row>
    <row r="2112" spans="4:5">
      <c r="D2112"/>
      <c r="E2112"/>
    </row>
    <row r="2113" spans="4:5">
      <c r="D2113"/>
      <c r="E2113"/>
    </row>
    <row r="2114" spans="4:5">
      <c r="D2114"/>
      <c r="E2114"/>
    </row>
    <row r="2115" spans="4:5">
      <c r="D2115"/>
      <c r="E2115"/>
    </row>
    <row r="2116" spans="4:5">
      <c r="D2116"/>
      <c r="E2116"/>
    </row>
    <row r="2117" spans="4:5">
      <c r="D2117"/>
      <c r="E2117"/>
    </row>
    <row r="2118" spans="4:5">
      <c r="D2118"/>
      <c r="E2118"/>
    </row>
    <row r="2119" spans="4:5">
      <c r="D2119"/>
      <c r="E2119"/>
    </row>
    <row r="2120" spans="4:5">
      <c r="D2120"/>
      <c r="E2120"/>
    </row>
    <row r="2121" spans="4:5">
      <c r="D2121"/>
      <c r="E2121"/>
    </row>
    <row r="2122" spans="4:5">
      <c r="D2122"/>
      <c r="E2122"/>
    </row>
    <row r="2123" spans="4:5">
      <c r="D2123"/>
      <c r="E2123"/>
    </row>
    <row r="2124" spans="4:5">
      <c r="D2124"/>
      <c r="E2124"/>
    </row>
    <row r="2125" spans="4:5">
      <c r="D2125"/>
      <c r="E2125"/>
    </row>
    <row r="2126" spans="4:5">
      <c r="D2126"/>
      <c r="E2126"/>
    </row>
    <row r="2127" spans="4:5">
      <c r="D2127"/>
      <c r="E2127"/>
    </row>
    <row r="2128" spans="4:5">
      <c r="D2128"/>
      <c r="E2128"/>
    </row>
    <row r="2129" spans="4:5">
      <c r="D2129"/>
      <c r="E2129"/>
    </row>
    <row r="2130" spans="4:5">
      <c r="D2130"/>
      <c r="E2130"/>
    </row>
    <row r="2131" spans="4:5">
      <c r="D2131"/>
      <c r="E2131"/>
    </row>
    <row r="2132" spans="4:5">
      <c r="D2132"/>
      <c r="E2132"/>
    </row>
    <row r="2133" spans="4:5">
      <c r="D2133"/>
      <c r="E2133"/>
    </row>
    <row r="2134" spans="4:5">
      <c r="D2134"/>
      <c r="E2134"/>
    </row>
    <row r="2135" spans="4:5">
      <c r="D2135"/>
      <c r="E2135"/>
    </row>
    <row r="2136" spans="4:5">
      <c r="D2136"/>
      <c r="E2136"/>
    </row>
    <row r="2137" spans="4:5">
      <c r="D2137"/>
      <c r="E2137"/>
    </row>
    <row r="2138" spans="4:5">
      <c r="D2138"/>
      <c r="E2138"/>
    </row>
    <row r="2139" spans="4:5">
      <c r="D2139"/>
      <c r="E2139"/>
    </row>
    <row r="2140" spans="4:5">
      <c r="D2140"/>
      <c r="E2140"/>
    </row>
    <row r="2141" spans="4:5">
      <c r="D2141"/>
      <c r="E2141"/>
    </row>
    <row r="2142" spans="4:5">
      <c r="D2142"/>
      <c r="E2142"/>
    </row>
    <row r="2143" spans="4:5">
      <c r="D2143"/>
      <c r="E2143"/>
    </row>
    <row r="2144" spans="4:5">
      <c r="D2144"/>
      <c r="E2144"/>
    </row>
    <row r="2145" spans="4:5">
      <c r="D2145"/>
      <c r="E2145"/>
    </row>
    <row r="2146" spans="4:5">
      <c r="D2146"/>
      <c r="E2146"/>
    </row>
    <row r="2147" spans="4:5">
      <c r="D2147"/>
      <c r="E2147"/>
    </row>
    <row r="2148" spans="4:5">
      <c r="D2148"/>
      <c r="E2148"/>
    </row>
    <row r="2149" spans="4:5">
      <c r="D2149"/>
      <c r="E2149"/>
    </row>
    <row r="2150" spans="4:5">
      <c r="D2150"/>
      <c r="E2150"/>
    </row>
    <row r="2151" spans="4:5">
      <c r="D2151"/>
      <c r="E2151"/>
    </row>
    <row r="2152" spans="4:5">
      <c r="D2152"/>
      <c r="E2152"/>
    </row>
    <row r="2153" spans="4:5">
      <c r="D2153"/>
      <c r="E2153"/>
    </row>
    <row r="2154" spans="4:5">
      <c r="D2154"/>
      <c r="E2154"/>
    </row>
    <row r="2155" spans="4:5">
      <c r="D2155"/>
      <c r="E2155"/>
    </row>
    <row r="2156" spans="4:5">
      <c r="D2156"/>
      <c r="E2156"/>
    </row>
    <row r="2157" spans="4:5">
      <c r="D2157"/>
      <c r="E2157"/>
    </row>
    <row r="2158" spans="4:5">
      <c r="D2158"/>
      <c r="E2158"/>
    </row>
    <row r="2159" spans="4:5">
      <c r="D2159"/>
      <c r="E2159"/>
    </row>
    <row r="2160" spans="4:5">
      <c r="D2160"/>
      <c r="E2160"/>
    </row>
    <row r="2161" spans="4:5">
      <c r="D2161"/>
      <c r="E2161"/>
    </row>
    <row r="2162" spans="4:5">
      <c r="D2162"/>
      <c r="E2162"/>
    </row>
    <row r="2163" spans="4:5">
      <c r="D2163"/>
      <c r="E2163"/>
    </row>
    <row r="2164" spans="4:5">
      <c r="D2164"/>
      <c r="E2164"/>
    </row>
    <row r="2165" spans="4:5">
      <c r="D2165"/>
      <c r="E2165"/>
    </row>
    <row r="2166" spans="4:5">
      <c r="D2166"/>
      <c r="E2166"/>
    </row>
    <row r="2167" spans="4:5">
      <c r="D2167"/>
      <c r="E2167"/>
    </row>
    <row r="2168" spans="4:5">
      <c r="D2168"/>
      <c r="E2168"/>
    </row>
    <row r="2169" spans="4:5">
      <c r="D2169"/>
      <c r="E2169"/>
    </row>
    <row r="2170" spans="4:5">
      <c r="D2170"/>
      <c r="E2170"/>
    </row>
    <row r="2171" spans="4:5">
      <c r="D2171"/>
      <c r="E2171"/>
    </row>
    <row r="2172" spans="4:5">
      <c r="D2172"/>
      <c r="E2172"/>
    </row>
    <row r="2173" spans="4:5">
      <c r="D2173"/>
      <c r="E2173"/>
    </row>
    <row r="2174" spans="4:5">
      <c r="D2174"/>
      <c r="E2174"/>
    </row>
    <row r="2175" spans="4:5">
      <c r="D2175"/>
      <c r="E2175"/>
    </row>
    <row r="2176" spans="4:5">
      <c r="D2176"/>
      <c r="E2176"/>
    </row>
    <row r="2177" spans="4:5">
      <c r="D2177"/>
      <c r="E2177"/>
    </row>
    <row r="2178" spans="4:5">
      <c r="D2178"/>
      <c r="E2178"/>
    </row>
    <row r="2179" spans="4:5">
      <c r="D2179"/>
      <c r="E2179"/>
    </row>
    <row r="2180" spans="4:5">
      <c r="D2180"/>
      <c r="E2180"/>
    </row>
    <row r="2181" spans="4:5">
      <c r="D2181"/>
      <c r="E2181"/>
    </row>
    <row r="2182" spans="4:5">
      <c r="D2182"/>
      <c r="E2182"/>
    </row>
    <row r="2183" spans="4:5">
      <c r="D2183"/>
      <c r="E2183"/>
    </row>
    <row r="2184" spans="4:5">
      <c r="D2184"/>
      <c r="E2184"/>
    </row>
    <row r="2185" spans="4:5">
      <c r="D2185"/>
      <c r="E2185"/>
    </row>
    <row r="2186" spans="4:5">
      <c r="D2186"/>
      <c r="E2186"/>
    </row>
    <row r="2187" spans="4:5">
      <c r="D2187"/>
      <c r="E2187"/>
    </row>
    <row r="2188" spans="4:5">
      <c r="D2188"/>
      <c r="E2188"/>
    </row>
    <row r="2189" spans="4:5">
      <c r="D2189"/>
      <c r="E2189"/>
    </row>
    <row r="2190" spans="4:5">
      <c r="D2190"/>
      <c r="E2190"/>
    </row>
    <row r="2191" spans="4:5">
      <c r="D2191"/>
      <c r="E2191"/>
    </row>
    <row r="2192" spans="4:5">
      <c r="D2192"/>
      <c r="E2192"/>
    </row>
    <row r="2193" spans="4:5">
      <c r="D2193"/>
      <c r="E2193"/>
    </row>
    <row r="2194" spans="4:5">
      <c r="D2194"/>
      <c r="E2194"/>
    </row>
    <row r="2195" spans="4:5">
      <c r="D2195"/>
      <c r="E2195"/>
    </row>
    <row r="2196" spans="4:5">
      <c r="D2196"/>
      <c r="E2196"/>
    </row>
    <row r="2197" spans="4:5">
      <c r="D2197"/>
      <c r="E2197"/>
    </row>
    <row r="2198" spans="4:5">
      <c r="D2198"/>
      <c r="E2198"/>
    </row>
    <row r="2199" spans="4:5">
      <c r="D2199"/>
      <c r="E2199"/>
    </row>
    <row r="2200" spans="4:5">
      <c r="D2200"/>
      <c r="E2200"/>
    </row>
    <row r="2201" spans="4:5">
      <c r="D2201"/>
      <c r="E2201"/>
    </row>
    <row r="2202" spans="4:5">
      <c r="D2202"/>
      <c r="E2202"/>
    </row>
    <row r="2203" spans="4:5">
      <c r="D2203"/>
      <c r="E2203"/>
    </row>
    <row r="2204" spans="4:5">
      <c r="D2204"/>
      <c r="E2204"/>
    </row>
    <row r="2205" spans="4:5">
      <c r="D2205"/>
      <c r="E2205"/>
    </row>
    <row r="2206" spans="4:5">
      <c r="D2206"/>
      <c r="E2206"/>
    </row>
    <row r="2207" spans="4:5">
      <c r="D2207"/>
      <c r="E2207"/>
    </row>
    <row r="2208" spans="4:5">
      <c r="D2208"/>
      <c r="E2208"/>
    </row>
    <row r="2209" spans="4:5">
      <c r="D2209"/>
      <c r="E2209"/>
    </row>
    <row r="2210" spans="4:5">
      <c r="D2210"/>
      <c r="E2210"/>
    </row>
    <row r="2211" spans="4:5">
      <c r="D2211"/>
      <c r="E2211"/>
    </row>
    <row r="2212" spans="4:5">
      <c r="D2212"/>
      <c r="E2212"/>
    </row>
    <row r="2213" spans="4:5">
      <c r="D2213"/>
      <c r="E2213"/>
    </row>
    <row r="2214" spans="4:5">
      <c r="D2214"/>
      <c r="E2214"/>
    </row>
    <row r="2215" spans="4:5">
      <c r="D2215"/>
      <c r="E2215"/>
    </row>
    <row r="2216" spans="4:5">
      <c r="D2216"/>
      <c r="E2216"/>
    </row>
    <row r="2217" spans="4:5">
      <c r="D2217"/>
      <c r="E2217"/>
    </row>
    <row r="2218" spans="4:5">
      <c r="D2218"/>
      <c r="E2218"/>
    </row>
    <row r="2219" spans="4:5">
      <c r="D2219"/>
      <c r="E2219"/>
    </row>
    <row r="2220" spans="4:5">
      <c r="D2220"/>
      <c r="E2220"/>
    </row>
    <row r="2221" spans="4:5">
      <c r="D2221"/>
      <c r="E2221"/>
    </row>
    <row r="2222" spans="4:5">
      <c r="D2222"/>
      <c r="E2222"/>
    </row>
    <row r="2223" spans="4:5">
      <c r="D2223"/>
      <c r="E2223"/>
    </row>
    <row r="2224" spans="4:5">
      <c r="D2224"/>
      <c r="E2224"/>
    </row>
    <row r="2225" spans="4:5">
      <c r="D2225"/>
      <c r="E2225"/>
    </row>
    <row r="2226" spans="4:5">
      <c r="D2226"/>
      <c r="E2226"/>
    </row>
    <row r="2227" spans="4:5">
      <c r="D2227"/>
      <c r="E2227"/>
    </row>
    <row r="2228" spans="4:5">
      <c r="D2228"/>
      <c r="E2228"/>
    </row>
    <row r="2229" spans="4:5">
      <c r="D2229"/>
      <c r="E2229"/>
    </row>
    <row r="2230" spans="4:5">
      <c r="D2230"/>
      <c r="E2230"/>
    </row>
    <row r="2231" spans="4:5">
      <c r="D2231"/>
      <c r="E2231"/>
    </row>
    <row r="2232" spans="4:5">
      <c r="D2232"/>
      <c r="E2232"/>
    </row>
    <row r="2233" spans="4:5">
      <c r="D2233"/>
      <c r="E2233"/>
    </row>
    <row r="2234" spans="4:5">
      <c r="D2234"/>
      <c r="E2234"/>
    </row>
    <row r="2235" spans="4:5">
      <c r="D2235"/>
      <c r="E2235"/>
    </row>
    <row r="2236" spans="4:5">
      <c r="D2236"/>
      <c r="E2236"/>
    </row>
    <row r="2237" spans="4:5">
      <c r="D2237"/>
      <c r="E2237"/>
    </row>
    <row r="2238" spans="4:5">
      <c r="D2238"/>
      <c r="E2238"/>
    </row>
    <row r="2239" spans="4:5">
      <c r="D2239"/>
      <c r="E2239"/>
    </row>
    <row r="2240" spans="4:5">
      <c r="D2240"/>
      <c r="E2240"/>
    </row>
    <row r="2241" spans="4:5">
      <c r="D2241"/>
      <c r="E2241"/>
    </row>
    <row r="2242" spans="4:5">
      <c r="D2242"/>
      <c r="E2242"/>
    </row>
    <row r="2243" spans="4:5">
      <c r="D2243"/>
      <c r="E2243"/>
    </row>
    <row r="2244" spans="4:5">
      <c r="D2244"/>
      <c r="E2244"/>
    </row>
    <row r="2245" spans="4:5">
      <c r="D2245"/>
      <c r="E2245"/>
    </row>
    <row r="2246" spans="4:5">
      <c r="D2246"/>
      <c r="E2246"/>
    </row>
    <row r="2247" spans="4:5">
      <c r="D2247"/>
      <c r="E2247"/>
    </row>
    <row r="2248" spans="4:5">
      <c r="D2248"/>
      <c r="E2248"/>
    </row>
    <row r="2249" spans="4:5">
      <c r="D2249"/>
      <c r="E2249"/>
    </row>
    <row r="2250" spans="4:5">
      <c r="D2250"/>
      <c r="E2250"/>
    </row>
    <row r="2251" spans="4:5">
      <c r="D2251"/>
      <c r="E2251"/>
    </row>
    <row r="2252" spans="4:5">
      <c r="D2252"/>
      <c r="E2252"/>
    </row>
    <row r="2253" spans="4:5">
      <c r="D2253"/>
      <c r="E2253"/>
    </row>
    <row r="2254" spans="4:5">
      <c r="D2254"/>
      <c r="E2254"/>
    </row>
    <row r="2255" spans="4:5">
      <c r="D2255"/>
      <c r="E2255"/>
    </row>
    <row r="2256" spans="4:5">
      <c r="D2256"/>
      <c r="E2256"/>
    </row>
    <row r="2257" spans="4:5">
      <c r="D2257"/>
      <c r="E2257"/>
    </row>
    <row r="2258" spans="4:5">
      <c r="D2258"/>
      <c r="E2258"/>
    </row>
    <row r="2259" spans="4:5">
      <c r="D2259"/>
      <c r="E2259"/>
    </row>
    <row r="2260" spans="4:5">
      <c r="D2260"/>
      <c r="E2260"/>
    </row>
    <row r="2261" spans="4:5">
      <c r="D2261"/>
      <c r="E2261"/>
    </row>
    <row r="2262" spans="4:5">
      <c r="D2262"/>
      <c r="E2262"/>
    </row>
    <row r="2263" spans="4:5">
      <c r="D2263"/>
      <c r="E2263"/>
    </row>
    <row r="2264" spans="4:5">
      <c r="D2264"/>
      <c r="E2264"/>
    </row>
    <row r="2265" spans="4:5">
      <c r="D2265"/>
      <c r="E2265"/>
    </row>
    <row r="2266" spans="4:5">
      <c r="D2266"/>
      <c r="E2266"/>
    </row>
    <row r="2267" spans="4:5">
      <c r="D2267"/>
      <c r="E2267"/>
    </row>
    <row r="2268" spans="4:5">
      <c r="D2268"/>
      <c r="E2268"/>
    </row>
    <row r="2269" spans="4:5">
      <c r="D2269"/>
      <c r="E2269"/>
    </row>
    <row r="2270" spans="4:5">
      <c r="D2270"/>
      <c r="E2270"/>
    </row>
    <row r="2271" spans="4:5">
      <c r="D2271"/>
      <c r="E2271"/>
    </row>
    <row r="2272" spans="4:5">
      <c r="D2272"/>
      <c r="E2272"/>
    </row>
    <row r="2273" spans="4:5">
      <c r="D2273"/>
      <c r="E2273"/>
    </row>
    <row r="2274" spans="4:5">
      <c r="D2274"/>
      <c r="E2274"/>
    </row>
    <row r="2275" spans="4:5">
      <c r="D2275"/>
      <c r="E2275"/>
    </row>
    <row r="2276" spans="4:5">
      <c r="D2276"/>
      <c r="E2276"/>
    </row>
    <row r="2277" spans="4:5">
      <c r="D2277"/>
      <c r="E2277"/>
    </row>
    <row r="2278" spans="4:5">
      <c r="D2278"/>
      <c r="E2278"/>
    </row>
    <row r="2279" spans="4:5">
      <c r="D2279"/>
      <c r="E2279"/>
    </row>
    <row r="2280" spans="4:5">
      <c r="D2280"/>
      <c r="E2280"/>
    </row>
    <row r="2281" spans="4:5">
      <c r="D2281"/>
      <c r="E2281"/>
    </row>
    <row r="2282" spans="4:5">
      <c r="D2282"/>
      <c r="E2282"/>
    </row>
    <row r="2283" spans="4:5">
      <c r="D2283"/>
      <c r="E2283"/>
    </row>
    <row r="2284" spans="4:5">
      <c r="D2284"/>
      <c r="E2284"/>
    </row>
    <row r="2285" spans="4:5">
      <c r="D2285"/>
      <c r="E2285"/>
    </row>
    <row r="2286" spans="4:5">
      <c r="D2286"/>
      <c r="E2286"/>
    </row>
    <row r="2287" spans="4:5">
      <c r="D2287"/>
      <c r="E2287"/>
    </row>
    <row r="2288" spans="4:5">
      <c r="D2288"/>
      <c r="E2288"/>
    </row>
    <row r="2289" spans="4:5">
      <c r="D2289"/>
      <c r="E2289"/>
    </row>
    <row r="2290" spans="4:5">
      <c r="D2290"/>
      <c r="E2290"/>
    </row>
    <row r="2291" spans="4:5">
      <c r="D2291"/>
      <c r="E2291"/>
    </row>
    <row r="2292" spans="4:5">
      <c r="D2292"/>
      <c r="E2292"/>
    </row>
    <row r="2293" spans="4:5">
      <c r="D2293"/>
      <c r="E2293"/>
    </row>
    <row r="2294" spans="4:5">
      <c r="D2294"/>
      <c r="E2294"/>
    </row>
    <row r="2295" spans="4:5">
      <c r="D2295"/>
      <c r="E2295"/>
    </row>
    <row r="2296" spans="4:5">
      <c r="D2296"/>
      <c r="E2296"/>
    </row>
    <row r="2297" spans="4:5">
      <c r="D2297"/>
      <c r="E2297"/>
    </row>
    <row r="2298" spans="4:5">
      <c r="D2298"/>
      <c r="E2298"/>
    </row>
    <row r="2299" spans="4:5">
      <c r="D2299"/>
      <c r="E2299"/>
    </row>
    <row r="2300" spans="4:5">
      <c r="D2300"/>
      <c r="E2300"/>
    </row>
    <row r="2301" spans="4:5">
      <c r="D2301"/>
      <c r="E2301"/>
    </row>
    <row r="2302" spans="4:5">
      <c r="D2302"/>
      <c r="E2302"/>
    </row>
    <row r="2303" spans="4:5">
      <c r="D2303"/>
      <c r="E2303"/>
    </row>
    <row r="2304" spans="4:5">
      <c r="D2304"/>
      <c r="E2304"/>
    </row>
    <row r="2305" spans="4:5">
      <c r="D2305"/>
      <c r="E2305"/>
    </row>
    <row r="2306" spans="4:5">
      <c r="D2306"/>
      <c r="E2306"/>
    </row>
    <row r="2307" spans="4:5">
      <c r="D2307"/>
      <c r="E2307"/>
    </row>
    <row r="2308" spans="4:5">
      <c r="D2308"/>
      <c r="E2308"/>
    </row>
    <row r="2309" spans="4:5">
      <c r="D2309"/>
      <c r="E2309"/>
    </row>
    <row r="2310" spans="4:5">
      <c r="D2310"/>
      <c r="E2310"/>
    </row>
    <row r="2311" spans="4:5">
      <c r="D2311"/>
      <c r="E2311"/>
    </row>
    <row r="2312" spans="4:5">
      <c r="D2312"/>
      <c r="E2312"/>
    </row>
    <row r="2313" spans="4:5">
      <c r="D2313"/>
      <c r="E2313"/>
    </row>
    <row r="2314" spans="4:5">
      <c r="D2314"/>
      <c r="E2314"/>
    </row>
    <row r="2315" spans="4:5">
      <c r="D2315"/>
      <c r="E2315"/>
    </row>
    <row r="2316" spans="4:5">
      <c r="D2316"/>
      <c r="E2316"/>
    </row>
    <row r="2317" spans="4:5">
      <c r="D2317"/>
      <c r="E2317"/>
    </row>
    <row r="2318" spans="4:5">
      <c r="D2318"/>
      <c r="E2318"/>
    </row>
    <row r="2319" spans="4:5">
      <c r="D2319"/>
      <c r="E2319"/>
    </row>
    <row r="2320" spans="4:5">
      <c r="D2320"/>
      <c r="E2320"/>
    </row>
    <row r="2321" spans="4:5">
      <c r="D2321"/>
      <c r="E2321"/>
    </row>
    <row r="2322" spans="4:5">
      <c r="D2322"/>
      <c r="E2322"/>
    </row>
    <row r="2323" spans="4:5">
      <c r="D2323"/>
      <c r="E2323"/>
    </row>
    <row r="2324" spans="4:5">
      <c r="D2324"/>
      <c r="E2324"/>
    </row>
    <row r="2325" spans="4:5">
      <c r="D2325"/>
      <c r="E2325"/>
    </row>
    <row r="2326" spans="4:5">
      <c r="D2326"/>
      <c r="E2326"/>
    </row>
    <row r="2327" spans="4:5">
      <c r="D2327"/>
      <c r="E2327"/>
    </row>
    <row r="2328" spans="4:5">
      <c r="D2328"/>
      <c r="E2328"/>
    </row>
    <row r="2329" spans="4:5">
      <c r="D2329"/>
      <c r="E2329"/>
    </row>
    <row r="2330" spans="4:5">
      <c r="D2330"/>
      <c r="E2330"/>
    </row>
    <row r="2331" spans="4:5">
      <c r="D2331"/>
      <c r="E2331"/>
    </row>
    <row r="2332" spans="4:5">
      <c r="D2332"/>
      <c r="E2332"/>
    </row>
    <row r="2333" spans="4:5">
      <c r="D2333"/>
      <c r="E2333"/>
    </row>
    <row r="2334" spans="4:5">
      <c r="D2334"/>
      <c r="E2334"/>
    </row>
    <row r="2335" spans="4:5">
      <c r="D2335"/>
      <c r="E2335"/>
    </row>
    <row r="2336" spans="4:5">
      <c r="D2336"/>
      <c r="E2336"/>
    </row>
    <row r="2337" spans="4:5">
      <c r="D2337"/>
      <c r="E2337"/>
    </row>
    <row r="2338" spans="4:5">
      <c r="D2338"/>
      <c r="E2338"/>
    </row>
    <row r="2339" spans="4:5">
      <c r="D2339"/>
      <c r="E2339"/>
    </row>
    <row r="2340" spans="4:5">
      <c r="D2340"/>
      <c r="E2340"/>
    </row>
    <row r="2341" spans="4:5">
      <c r="D2341"/>
      <c r="E2341"/>
    </row>
    <row r="2342" spans="4:5">
      <c r="D2342"/>
      <c r="E2342"/>
    </row>
    <row r="2343" spans="4:5">
      <c r="D2343"/>
      <c r="E2343"/>
    </row>
    <row r="2344" spans="4:5">
      <c r="D2344"/>
      <c r="E2344"/>
    </row>
    <row r="2345" spans="4:5">
      <c r="D2345"/>
      <c r="E2345"/>
    </row>
    <row r="2346" spans="4:5">
      <c r="D2346"/>
      <c r="E2346"/>
    </row>
    <row r="2347" spans="4:5">
      <c r="D2347"/>
      <c r="E2347"/>
    </row>
    <row r="2348" spans="4:5">
      <c r="D2348"/>
      <c r="E2348"/>
    </row>
    <row r="2349" spans="4:5">
      <c r="D2349"/>
      <c r="E2349"/>
    </row>
    <row r="2350" spans="4:5">
      <c r="D2350"/>
      <c r="E2350"/>
    </row>
    <row r="2351" spans="4:5">
      <c r="D2351"/>
      <c r="E2351"/>
    </row>
    <row r="2352" spans="4:5">
      <c r="D2352"/>
      <c r="E2352"/>
    </row>
    <row r="2353" spans="4:5">
      <c r="D2353"/>
      <c r="E2353"/>
    </row>
    <row r="2354" spans="4:5">
      <c r="D2354"/>
      <c r="E2354"/>
    </row>
    <row r="2355" spans="4:5">
      <c r="D2355"/>
      <c r="E2355"/>
    </row>
    <row r="2356" spans="4:5">
      <c r="D2356"/>
      <c r="E2356"/>
    </row>
    <row r="2357" spans="4:5">
      <c r="D2357"/>
      <c r="E2357"/>
    </row>
    <row r="2358" spans="4:5">
      <c r="D2358"/>
      <c r="E2358"/>
    </row>
    <row r="2359" spans="4:5">
      <c r="D2359"/>
      <c r="E2359"/>
    </row>
    <row r="2360" spans="4:5">
      <c r="D2360"/>
      <c r="E2360"/>
    </row>
    <row r="2361" spans="4:5">
      <c r="D2361"/>
      <c r="E2361"/>
    </row>
    <row r="2362" spans="4:5">
      <c r="D2362"/>
      <c r="E2362"/>
    </row>
    <row r="2363" spans="4:5">
      <c r="D2363"/>
      <c r="E2363"/>
    </row>
    <row r="2364" spans="4:5">
      <c r="D2364"/>
      <c r="E2364"/>
    </row>
    <row r="2365" spans="4:5">
      <c r="D2365"/>
      <c r="E2365"/>
    </row>
    <row r="2366" spans="4:5">
      <c r="D2366"/>
      <c r="E2366"/>
    </row>
    <row r="2367" spans="4:5">
      <c r="D2367"/>
      <c r="E2367"/>
    </row>
    <row r="2368" spans="4:5">
      <c r="D2368"/>
      <c r="E2368"/>
    </row>
    <row r="2369" spans="4:5">
      <c r="D2369"/>
      <c r="E2369"/>
    </row>
    <row r="2370" spans="4:5">
      <c r="D2370"/>
      <c r="E2370"/>
    </row>
    <row r="2371" spans="4:5">
      <c r="D2371"/>
      <c r="E2371"/>
    </row>
    <row r="2372" spans="4:5">
      <c r="D2372"/>
      <c r="E2372"/>
    </row>
    <row r="2373" spans="4:5">
      <c r="D2373"/>
      <c r="E2373"/>
    </row>
    <row r="2374" spans="4:5">
      <c r="D2374"/>
      <c r="E2374"/>
    </row>
    <row r="2375" spans="4:5">
      <c r="D2375"/>
      <c r="E2375"/>
    </row>
    <row r="2376" spans="4:5">
      <c r="D2376"/>
      <c r="E2376"/>
    </row>
    <row r="2377" spans="4:5">
      <c r="D2377"/>
      <c r="E2377"/>
    </row>
    <row r="2378" spans="4:5">
      <c r="D2378"/>
      <c r="E2378"/>
    </row>
    <row r="2379" spans="4:5">
      <c r="D2379"/>
      <c r="E2379"/>
    </row>
    <row r="2380" spans="4:5">
      <c r="D2380"/>
      <c r="E2380"/>
    </row>
    <row r="2381" spans="4:5">
      <c r="D2381"/>
      <c r="E2381"/>
    </row>
    <row r="2382" spans="4:5">
      <c r="D2382"/>
      <c r="E2382"/>
    </row>
    <row r="2383" spans="4:5">
      <c r="D2383"/>
      <c r="E2383"/>
    </row>
    <row r="2384" spans="4:5">
      <c r="D2384"/>
      <c r="E2384"/>
    </row>
    <row r="2385" spans="4:5">
      <c r="D2385"/>
      <c r="E2385"/>
    </row>
    <row r="2386" spans="4:5">
      <c r="D2386"/>
      <c r="E2386"/>
    </row>
    <row r="2387" spans="4:5">
      <c r="D2387"/>
      <c r="E2387"/>
    </row>
    <row r="2388" spans="4:5">
      <c r="D2388"/>
      <c r="E2388"/>
    </row>
    <row r="2389" spans="4:5">
      <c r="D2389"/>
      <c r="E2389"/>
    </row>
    <row r="2390" spans="4:5">
      <c r="D2390"/>
      <c r="E2390"/>
    </row>
    <row r="2391" spans="4:5">
      <c r="D2391"/>
      <c r="E2391"/>
    </row>
    <row r="2392" spans="4:5">
      <c r="D2392"/>
      <c r="E2392"/>
    </row>
    <row r="2393" spans="4:5">
      <c r="D2393"/>
      <c r="E2393"/>
    </row>
    <row r="2394" spans="4:5">
      <c r="D2394"/>
      <c r="E2394"/>
    </row>
    <row r="2395" spans="4:5">
      <c r="D2395"/>
      <c r="E2395"/>
    </row>
    <row r="2396" spans="4:5">
      <c r="D2396"/>
      <c r="E2396"/>
    </row>
    <row r="2397" spans="4:5">
      <c r="D2397"/>
      <c r="E2397"/>
    </row>
    <row r="2398" spans="4:5">
      <c r="D2398"/>
      <c r="E2398"/>
    </row>
    <row r="2399" spans="4:5">
      <c r="D2399"/>
      <c r="E2399"/>
    </row>
    <row r="2400" spans="4:5">
      <c r="D2400"/>
      <c r="E2400"/>
    </row>
    <row r="2401" spans="4:5">
      <c r="D2401"/>
      <c r="E2401"/>
    </row>
    <row r="2402" spans="4:5">
      <c r="D2402"/>
      <c r="E2402"/>
    </row>
    <row r="2403" spans="4:5">
      <c r="D2403"/>
      <c r="E2403"/>
    </row>
    <row r="2404" spans="4:5">
      <c r="D2404"/>
      <c r="E2404"/>
    </row>
    <row r="2405" spans="4:5">
      <c r="D2405"/>
      <c r="E2405"/>
    </row>
    <row r="2406" spans="4:5">
      <c r="D2406"/>
      <c r="E2406"/>
    </row>
    <row r="2407" spans="4:5">
      <c r="D2407"/>
      <c r="E2407"/>
    </row>
    <row r="2408" spans="4:5">
      <c r="D2408"/>
      <c r="E2408"/>
    </row>
    <row r="2409" spans="4:5">
      <c r="D2409"/>
      <c r="E2409"/>
    </row>
    <row r="2410" spans="4:5">
      <c r="D2410"/>
      <c r="E2410"/>
    </row>
    <row r="2411" spans="4:5">
      <c r="D2411"/>
      <c r="E2411"/>
    </row>
    <row r="2412" spans="4:5">
      <c r="D2412"/>
      <c r="E2412"/>
    </row>
    <row r="2413" spans="4:5">
      <c r="D2413"/>
      <c r="E2413"/>
    </row>
    <row r="2414" spans="4:5">
      <c r="D2414"/>
      <c r="E2414"/>
    </row>
    <row r="2415" spans="4:5">
      <c r="D2415"/>
      <c r="E2415"/>
    </row>
    <row r="2416" spans="4:5">
      <c r="D2416"/>
      <c r="E2416"/>
    </row>
    <row r="2417" spans="4:5">
      <c r="D2417"/>
      <c r="E2417"/>
    </row>
    <row r="2418" spans="4:5">
      <c r="D2418"/>
      <c r="E2418"/>
    </row>
    <row r="2419" spans="4:5">
      <c r="D2419"/>
      <c r="E2419"/>
    </row>
    <row r="2420" spans="4:5">
      <c r="D2420"/>
      <c r="E2420"/>
    </row>
    <row r="2421" spans="4:5">
      <c r="D2421"/>
      <c r="E2421"/>
    </row>
    <row r="2422" spans="4:5">
      <c r="D2422"/>
      <c r="E2422"/>
    </row>
    <row r="2423" spans="4:5">
      <c r="D2423"/>
      <c r="E2423"/>
    </row>
    <row r="2424" spans="4:5">
      <c r="D2424"/>
      <c r="E2424"/>
    </row>
    <row r="2425" spans="4:5">
      <c r="D2425"/>
      <c r="E2425"/>
    </row>
    <row r="2426" spans="4:5">
      <c r="D2426"/>
      <c r="E2426"/>
    </row>
    <row r="2427" spans="4:5">
      <c r="D2427"/>
      <c r="E2427"/>
    </row>
    <row r="2428" spans="4:5">
      <c r="D2428"/>
      <c r="E2428"/>
    </row>
    <row r="2429" spans="4:5">
      <c r="D2429"/>
      <c r="E2429"/>
    </row>
    <row r="2430" spans="4:5">
      <c r="D2430"/>
      <c r="E2430"/>
    </row>
    <row r="2431" spans="4:5">
      <c r="D2431"/>
      <c r="E2431"/>
    </row>
    <row r="2432" spans="4:5">
      <c r="D2432"/>
      <c r="E2432"/>
    </row>
    <row r="2433" spans="4:5">
      <c r="D2433"/>
      <c r="E2433"/>
    </row>
    <row r="2434" spans="4:5">
      <c r="D2434"/>
      <c r="E2434"/>
    </row>
    <row r="2435" spans="4:5">
      <c r="D2435"/>
      <c r="E2435"/>
    </row>
    <row r="2436" spans="4:5">
      <c r="D2436"/>
      <c r="E2436"/>
    </row>
    <row r="2437" spans="4:5">
      <c r="D2437"/>
      <c r="E2437"/>
    </row>
    <row r="2438" spans="4:5">
      <c r="D2438"/>
      <c r="E2438"/>
    </row>
    <row r="2439" spans="4:5">
      <c r="D2439"/>
      <c r="E2439"/>
    </row>
    <row r="2440" spans="4:5">
      <c r="D2440"/>
      <c r="E2440"/>
    </row>
    <row r="2441" spans="4:5">
      <c r="D2441"/>
      <c r="E2441"/>
    </row>
    <row r="2442" spans="4:5">
      <c r="D2442"/>
      <c r="E2442"/>
    </row>
    <row r="2443" spans="4:5">
      <c r="D2443"/>
      <c r="E2443"/>
    </row>
    <row r="2444" spans="4:5">
      <c r="D2444"/>
      <c r="E2444"/>
    </row>
    <row r="2445" spans="4:5">
      <c r="D2445"/>
      <c r="E2445"/>
    </row>
    <row r="2446" spans="4:5">
      <c r="D2446"/>
      <c r="E2446"/>
    </row>
    <row r="2447" spans="4:5">
      <c r="D2447"/>
      <c r="E2447"/>
    </row>
    <row r="2448" spans="4:5">
      <c r="D2448"/>
      <c r="E2448"/>
    </row>
    <row r="2449" spans="4:5">
      <c r="D2449"/>
      <c r="E2449"/>
    </row>
    <row r="2450" spans="4:5">
      <c r="D2450"/>
      <c r="E2450"/>
    </row>
    <row r="2451" spans="4:5">
      <c r="D2451"/>
      <c r="E2451"/>
    </row>
    <row r="2452" spans="4:5">
      <c r="D2452"/>
      <c r="E2452"/>
    </row>
    <row r="2453" spans="4:5">
      <c r="D2453"/>
      <c r="E2453"/>
    </row>
    <row r="2454" spans="4:5">
      <c r="D2454"/>
      <c r="E2454"/>
    </row>
    <row r="2455" spans="4:5">
      <c r="D2455"/>
      <c r="E2455"/>
    </row>
    <row r="2456" spans="4:5">
      <c r="D2456"/>
      <c r="E2456"/>
    </row>
    <row r="2457" spans="4:5">
      <c r="D2457"/>
      <c r="E2457"/>
    </row>
    <row r="2458" spans="4:5">
      <c r="D2458"/>
      <c r="E2458"/>
    </row>
    <row r="2459" spans="4:5">
      <c r="D2459"/>
      <c r="E2459"/>
    </row>
    <row r="2460" spans="4:5">
      <c r="D2460"/>
      <c r="E2460"/>
    </row>
    <row r="2461" spans="4:5">
      <c r="D2461"/>
      <c r="E2461"/>
    </row>
    <row r="2462" spans="4:5">
      <c r="D2462"/>
      <c r="E2462"/>
    </row>
    <row r="2463" spans="4:5">
      <c r="D2463"/>
      <c r="E2463"/>
    </row>
    <row r="2464" spans="4:5">
      <c r="D2464"/>
      <c r="E2464"/>
    </row>
    <row r="2465" spans="4:5">
      <c r="D2465"/>
      <c r="E2465"/>
    </row>
    <row r="2466" spans="4:5">
      <c r="D2466"/>
      <c r="E2466"/>
    </row>
    <row r="2467" spans="4:5">
      <c r="D2467"/>
      <c r="E2467"/>
    </row>
    <row r="2468" spans="4:5">
      <c r="D2468"/>
      <c r="E2468"/>
    </row>
    <row r="2469" spans="4:5">
      <c r="D2469"/>
      <c r="E2469"/>
    </row>
    <row r="2470" spans="4:5">
      <c r="D2470"/>
      <c r="E2470"/>
    </row>
    <row r="2471" spans="4:5">
      <c r="D2471"/>
      <c r="E2471"/>
    </row>
    <row r="2472" spans="4:5">
      <c r="D2472"/>
      <c r="E2472"/>
    </row>
    <row r="2473" spans="4:5">
      <c r="D2473"/>
      <c r="E2473"/>
    </row>
    <row r="2474" spans="4:5">
      <c r="D2474"/>
      <c r="E2474"/>
    </row>
    <row r="2475" spans="4:5">
      <c r="D2475"/>
      <c r="E2475"/>
    </row>
    <row r="2476" spans="4:5">
      <c r="D2476"/>
      <c r="E2476"/>
    </row>
    <row r="2477" spans="4:5">
      <c r="D2477"/>
      <c r="E2477"/>
    </row>
    <row r="2478" spans="4:5">
      <c r="D2478"/>
      <c r="E2478"/>
    </row>
    <row r="2479" spans="4:5">
      <c r="D2479"/>
      <c r="E2479"/>
    </row>
    <row r="2480" spans="4:5">
      <c r="D2480"/>
      <c r="E2480"/>
    </row>
    <row r="2481" spans="4:5">
      <c r="D2481"/>
      <c r="E2481"/>
    </row>
    <row r="2482" spans="4:5">
      <c r="D2482"/>
      <c r="E2482"/>
    </row>
    <row r="2483" spans="4:5">
      <c r="D2483"/>
      <c r="E2483"/>
    </row>
    <row r="2484" spans="4:5">
      <c r="D2484"/>
      <c r="E2484"/>
    </row>
    <row r="2485" spans="4:5">
      <c r="D2485"/>
      <c r="E2485"/>
    </row>
    <row r="2486" spans="4:5">
      <c r="D2486"/>
      <c r="E2486"/>
    </row>
    <row r="2487" spans="4:5">
      <c r="D2487"/>
      <c r="E2487"/>
    </row>
    <row r="2488" spans="4:5">
      <c r="D2488"/>
      <c r="E2488"/>
    </row>
    <row r="2489" spans="4:5">
      <c r="D2489"/>
      <c r="E2489"/>
    </row>
    <row r="2490" spans="4:5">
      <c r="D2490"/>
      <c r="E2490"/>
    </row>
    <row r="2491" spans="4:5">
      <c r="D2491"/>
      <c r="E2491"/>
    </row>
    <row r="2492" spans="4:5">
      <c r="D2492"/>
      <c r="E2492"/>
    </row>
    <row r="2493" spans="4:5">
      <c r="D2493"/>
      <c r="E2493"/>
    </row>
    <row r="2494" spans="4:5">
      <c r="D2494"/>
      <c r="E2494"/>
    </row>
    <row r="2495" spans="4:5">
      <c r="D2495"/>
      <c r="E2495"/>
    </row>
    <row r="2496" spans="4:5">
      <c r="D2496"/>
      <c r="E2496"/>
    </row>
    <row r="2497" spans="4:5">
      <c r="D2497"/>
      <c r="E2497"/>
    </row>
    <row r="2498" spans="4:5">
      <c r="D2498"/>
      <c r="E2498"/>
    </row>
    <row r="2499" spans="4:5">
      <c r="D2499"/>
      <c r="E2499"/>
    </row>
    <row r="2500" spans="4:5">
      <c r="D2500"/>
      <c r="E2500"/>
    </row>
    <row r="2501" spans="4:5">
      <c r="D2501"/>
      <c r="E2501"/>
    </row>
    <row r="2502" spans="4:5">
      <c r="D2502"/>
      <c r="E2502"/>
    </row>
    <row r="2503" spans="4:5">
      <c r="D2503"/>
      <c r="E2503"/>
    </row>
    <row r="2504" spans="4:5">
      <c r="D2504"/>
      <c r="E2504"/>
    </row>
    <row r="2505" spans="4:5">
      <c r="D2505"/>
      <c r="E2505"/>
    </row>
    <row r="2506" spans="4:5">
      <c r="D2506"/>
      <c r="E2506"/>
    </row>
    <row r="2507" spans="4:5">
      <c r="D2507"/>
      <c r="E2507"/>
    </row>
    <row r="2508" spans="4:5">
      <c r="D2508"/>
      <c r="E2508"/>
    </row>
    <row r="2509" spans="4:5">
      <c r="D2509"/>
      <c r="E2509"/>
    </row>
    <row r="2510" spans="4:5">
      <c r="D2510"/>
      <c r="E2510"/>
    </row>
    <row r="2511" spans="4:5">
      <c r="D2511"/>
      <c r="E2511"/>
    </row>
    <row r="2512" spans="4:5">
      <c r="D2512"/>
      <c r="E2512"/>
    </row>
    <row r="2513" spans="4:5">
      <c r="D2513"/>
      <c r="E2513"/>
    </row>
    <row r="2514" spans="4:5">
      <c r="D2514"/>
      <c r="E2514"/>
    </row>
    <row r="2515" spans="4:5">
      <c r="D2515"/>
      <c r="E2515"/>
    </row>
    <row r="2516" spans="4:5">
      <c r="D2516"/>
      <c r="E2516"/>
    </row>
    <row r="2517" spans="4:5">
      <c r="D2517"/>
      <c r="E2517"/>
    </row>
    <row r="2518" spans="4:5">
      <c r="D2518"/>
      <c r="E2518"/>
    </row>
    <row r="2519" spans="4:5">
      <c r="D2519"/>
      <c r="E2519"/>
    </row>
    <row r="2520" spans="4:5">
      <c r="D2520"/>
      <c r="E2520"/>
    </row>
    <row r="2521" spans="4:5">
      <c r="D2521"/>
      <c r="E2521"/>
    </row>
    <row r="2522" spans="4:5">
      <c r="D2522"/>
      <c r="E2522"/>
    </row>
    <row r="2523" spans="4:5">
      <c r="D2523"/>
      <c r="E2523"/>
    </row>
    <row r="2524" spans="4:5">
      <c r="D2524"/>
      <c r="E2524"/>
    </row>
    <row r="2525" spans="4:5">
      <c r="D2525"/>
      <c r="E2525"/>
    </row>
    <row r="2526" spans="4:5">
      <c r="D2526"/>
      <c r="E2526"/>
    </row>
    <row r="2527" spans="4:5">
      <c r="D2527"/>
      <c r="E2527"/>
    </row>
    <row r="2528" spans="4:5">
      <c r="D2528"/>
      <c r="E2528"/>
    </row>
    <row r="2529" spans="4:5">
      <c r="D2529"/>
      <c r="E2529"/>
    </row>
    <row r="2530" spans="4:5">
      <c r="D2530"/>
      <c r="E2530"/>
    </row>
    <row r="2531" spans="4:5">
      <c r="D2531"/>
      <c r="E2531"/>
    </row>
    <row r="2532" spans="4:5">
      <c r="D2532"/>
      <c r="E2532"/>
    </row>
    <row r="2533" spans="4:5">
      <c r="D2533"/>
      <c r="E2533"/>
    </row>
    <row r="2534" spans="4:5">
      <c r="D2534"/>
      <c r="E2534"/>
    </row>
    <row r="2535" spans="4:5">
      <c r="D2535"/>
      <c r="E2535"/>
    </row>
    <row r="2536" spans="4:5">
      <c r="D2536"/>
      <c r="E2536"/>
    </row>
    <row r="2537" spans="4:5">
      <c r="D2537"/>
      <c r="E2537"/>
    </row>
    <row r="2538" spans="4:5">
      <c r="D2538"/>
      <c r="E2538"/>
    </row>
    <row r="2539" spans="4:5">
      <c r="D2539"/>
      <c r="E2539"/>
    </row>
    <row r="2540" spans="4:5">
      <c r="D2540"/>
      <c r="E2540"/>
    </row>
    <row r="2541" spans="4:5">
      <c r="D2541"/>
      <c r="E2541"/>
    </row>
    <row r="2542" spans="4:5">
      <c r="D2542"/>
      <c r="E2542"/>
    </row>
    <row r="2543" spans="4:5">
      <c r="D2543"/>
      <c r="E2543"/>
    </row>
    <row r="2544" spans="4:5">
      <c r="D2544"/>
      <c r="E2544"/>
    </row>
    <row r="2545" spans="4:5">
      <c r="D2545"/>
      <c r="E2545"/>
    </row>
    <row r="2546" spans="4:5">
      <c r="D2546"/>
      <c r="E2546"/>
    </row>
    <row r="2547" spans="4:5">
      <c r="D2547"/>
      <c r="E2547"/>
    </row>
    <row r="2548" spans="4:5">
      <c r="D2548"/>
      <c r="E2548"/>
    </row>
    <row r="2549" spans="4:5">
      <c r="D2549"/>
      <c r="E2549"/>
    </row>
    <row r="2550" spans="4:5">
      <c r="D2550"/>
      <c r="E2550"/>
    </row>
    <row r="2551" spans="4:5">
      <c r="D2551"/>
      <c r="E2551"/>
    </row>
    <row r="2552" spans="4:5">
      <c r="D2552"/>
      <c r="E2552"/>
    </row>
    <row r="2553" spans="4:5">
      <c r="D2553"/>
      <c r="E2553"/>
    </row>
    <row r="2554" spans="4:5">
      <c r="D2554"/>
      <c r="E2554"/>
    </row>
    <row r="2555" spans="4:5">
      <c r="D2555"/>
      <c r="E2555"/>
    </row>
    <row r="2556" spans="4:5">
      <c r="D2556"/>
      <c r="E2556"/>
    </row>
    <row r="2557" spans="4:5">
      <c r="D2557"/>
      <c r="E2557"/>
    </row>
    <row r="2558" spans="4:5">
      <c r="D2558"/>
      <c r="E2558"/>
    </row>
    <row r="2559" spans="4:5">
      <c r="D2559"/>
      <c r="E2559"/>
    </row>
    <row r="2560" spans="4:5">
      <c r="D2560"/>
      <c r="E2560"/>
    </row>
    <row r="2561" spans="4:5">
      <c r="D2561"/>
      <c r="E2561"/>
    </row>
    <row r="2562" spans="4:5">
      <c r="D2562"/>
      <c r="E2562"/>
    </row>
    <row r="2563" spans="4:5">
      <c r="D2563"/>
      <c r="E2563"/>
    </row>
    <row r="2564" spans="4:5">
      <c r="D2564"/>
      <c r="E2564"/>
    </row>
    <row r="2565" spans="4:5">
      <c r="D2565"/>
      <c r="E2565"/>
    </row>
    <row r="2566" spans="4:5">
      <c r="D2566"/>
      <c r="E2566"/>
    </row>
    <row r="2567" spans="4:5">
      <c r="D2567"/>
      <c r="E2567"/>
    </row>
    <row r="2568" spans="4:5">
      <c r="D2568"/>
      <c r="E2568"/>
    </row>
    <row r="2569" spans="4:5">
      <c r="D2569"/>
      <c r="E2569"/>
    </row>
    <row r="2570" spans="4:5">
      <c r="D2570"/>
      <c r="E2570"/>
    </row>
    <row r="2571" spans="4:5">
      <c r="D2571"/>
      <c r="E2571"/>
    </row>
    <row r="2572" spans="4:5">
      <c r="D2572"/>
      <c r="E2572"/>
    </row>
    <row r="2573" spans="4:5">
      <c r="D2573"/>
      <c r="E2573"/>
    </row>
    <row r="2574" spans="4:5">
      <c r="D2574"/>
      <c r="E2574"/>
    </row>
    <row r="2575" spans="4:5">
      <c r="D2575"/>
      <c r="E2575"/>
    </row>
    <row r="2576" spans="4:5">
      <c r="D2576"/>
      <c r="E2576"/>
    </row>
    <row r="2577" spans="4:5">
      <c r="D2577"/>
      <c r="E2577"/>
    </row>
    <row r="2578" spans="4:5">
      <c r="D2578"/>
      <c r="E2578"/>
    </row>
    <row r="2579" spans="4:5">
      <c r="D2579"/>
      <c r="E2579"/>
    </row>
    <row r="2580" spans="4:5">
      <c r="D2580"/>
      <c r="E2580"/>
    </row>
    <row r="2581" spans="4:5">
      <c r="D2581"/>
      <c r="E2581"/>
    </row>
    <row r="2582" spans="4:5">
      <c r="D2582"/>
      <c r="E2582"/>
    </row>
    <row r="2583" spans="4:5">
      <c r="D2583"/>
      <c r="E2583"/>
    </row>
    <row r="2584" spans="4:5">
      <c r="D2584"/>
      <c r="E2584"/>
    </row>
    <row r="2585" spans="4:5">
      <c r="D2585"/>
      <c r="E2585"/>
    </row>
    <row r="2586" spans="4:5">
      <c r="D2586"/>
      <c r="E2586"/>
    </row>
    <row r="2587" spans="4:5">
      <c r="D2587"/>
      <c r="E2587"/>
    </row>
    <row r="2588" spans="4:5">
      <c r="D2588"/>
      <c r="E2588"/>
    </row>
    <row r="2589" spans="4:5">
      <c r="D2589"/>
      <c r="E2589"/>
    </row>
    <row r="2590" spans="4:5">
      <c r="D2590"/>
      <c r="E2590"/>
    </row>
    <row r="2591" spans="4:5">
      <c r="D2591"/>
      <c r="E2591"/>
    </row>
    <row r="2592" spans="4:5">
      <c r="D2592"/>
      <c r="E2592"/>
    </row>
    <row r="2593" spans="4:5">
      <c r="D2593"/>
      <c r="E2593"/>
    </row>
    <row r="2594" spans="4:5">
      <c r="D2594"/>
      <c r="E2594"/>
    </row>
    <row r="2595" spans="4:5">
      <c r="D2595"/>
      <c r="E2595"/>
    </row>
    <row r="2596" spans="4:5">
      <c r="D2596"/>
      <c r="E2596"/>
    </row>
    <row r="2597" spans="4:5">
      <c r="D2597"/>
      <c r="E2597"/>
    </row>
    <row r="2598" spans="4:5">
      <c r="D2598"/>
      <c r="E2598"/>
    </row>
    <row r="2599" spans="4:5">
      <c r="D2599"/>
      <c r="E2599"/>
    </row>
    <row r="2600" spans="4:5">
      <c r="D2600"/>
      <c r="E2600"/>
    </row>
    <row r="2601" spans="4:5">
      <c r="D2601"/>
      <c r="E2601"/>
    </row>
    <row r="2602" spans="4:5">
      <c r="D2602"/>
      <c r="E2602"/>
    </row>
    <row r="2603" spans="4:5">
      <c r="D2603"/>
      <c r="E2603"/>
    </row>
    <row r="2604" spans="4:5">
      <c r="D2604"/>
      <c r="E2604"/>
    </row>
    <row r="2605" spans="4:5">
      <c r="D2605"/>
      <c r="E2605"/>
    </row>
    <row r="2606" spans="4:5">
      <c r="D2606"/>
      <c r="E2606"/>
    </row>
    <row r="2607" spans="4:5">
      <c r="D2607"/>
      <c r="E2607"/>
    </row>
    <row r="2608" spans="4:5">
      <c r="D2608"/>
      <c r="E2608"/>
    </row>
    <row r="2609" spans="4:5">
      <c r="D2609"/>
      <c r="E2609"/>
    </row>
    <row r="2610" spans="4:5">
      <c r="D2610"/>
      <c r="E2610"/>
    </row>
    <row r="2611" spans="4:5">
      <c r="D2611"/>
      <c r="E2611"/>
    </row>
    <row r="2612" spans="4:5">
      <c r="D2612"/>
      <c r="E2612"/>
    </row>
    <row r="2613" spans="4:5">
      <c r="D2613"/>
      <c r="E2613"/>
    </row>
    <row r="2614" spans="4:5">
      <c r="D2614"/>
      <c r="E2614"/>
    </row>
    <row r="2615" spans="4:5">
      <c r="D2615"/>
      <c r="E2615"/>
    </row>
    <row r="2616" spans="4:5">
      <c r="D2616"/>
      <c r="E2616"/>
    </row>
    <row r="2617" spans="4:5">
      <c r="D2617"/>
      <c r="E2617"/>
    </row>
    <row r="2618" spans="4:5">
      <c r="D2618"/>
      <c r="E2618"/>
    </row>
    <row r="2619" spans="4:5">
      <c r="D2619"/>
      <c r="E2619"/>
    </row>
    <row r="2620" spans="4:5">
      <c r="D2620"/>
      <c r="E2620"/>
    </row>
    <row r="2621" spans="4:5">
      <c r="D2621"/>
      <c r="E2621"/>
    </row>
    <row r="2622" spans="4:5">
      <c r="D2622"/>
      <c r="E2622"/>
    </row>
    <row r="2623" spans="4:5">
      <c r="D2623"/>
      <c r="E2623"/>
    </row>
    <row r="2624" spans="4:5">
      <c r="D2624"/>
      <c r="E2624"/>
    </row>
    <row r="2625" spans="4:5">
      <c r="D2625"/>
      <c r="E2625"/>
    </row>
    <row r="2626" spans="4:5">
      <c r="D2626"/>
      <c r="E2626"/>
    </row>
    <row r="2627" spans="4:5">
      <c r="D2627"/>
      <c r="E2627"/>
    </row>
    <row r="2628" spans="4:5">
      <c r="D2628"/>
      <c r="E2628"/>
    </row>
    <row r="2629" spans="4:5">
      <c r="D2629"/>
      <c r="E2629"/>
    </row>
    <row r="2630" spans="4:5">
      <c r="D2630"/>
      <c r="E2630"/>
    </row>
    <row r="2631" spans="4:5">
      <c r="D2631"/>
      <c r="E2631"/>
    </row>
    <row r="2632" spans="4:5">
      <c r="D2632"/>
      <c r="E2632"/>
    </row>
    <row r="2633" spans="4:5">
      <c r="D2633"/>
      <c r="E2633"/>
    </row>
    <row r="2634" spans="4:5">
      <c r="D2634"/>
      <c r="E2634"/>
    </row>
    <row r="2635" spans="4:5">
      <c r="D2635"/>
      <c r="E2635"/>
    </row>
    <row r="2636" spans="4:5">
      <c r="D2636"/>
      <c r="E2636"/>
    </row>
    <row r="2637" spans="4:5">
      <c r="D2637"/>
      <c r="E2637"/>
    </row>
    <row r="2638" spans="4:5">
      <c r="D2638"/>
      <c r="E2638"/>
    </row>
    <row r="2639" spans="4:5">
      <c r="D2639"/>
      <c r="E2639"/>
    </row>
    <row r="2640" spans="4:5">
      <c r="D2640"/>
      <c r="E2640"/>
    </row>
    <row r="2641" spans="4:5">
      <c r="D2641"/>
      <c r="E2641"/>
    </row>
    <row r="2642" spans="4:5">
      <c r="D2642"/>
      <c r="E2642"/>
    </row>
    <row r="2643" spans="4:5">
      <c r="D2643"/>
      <c r="E2643"/>
    </row>
    <row r="2644" spans="4:5">
      <c r="D2644"/>
      <c r="E2644"/>
    </row>
    <row r="2645" spans="4:5">
      <c r="D2645"/>
      <c r="E2645"/>
    </row>
    <row r="2646" spans="4:5">
      <c r="D2646"/>
      <c r="E2646"/>
    </row>
    <row r="2647" spans="4:5">
      <c r="D2647"/>
      <c r="E2647"/>
    </row>
    <row r="2648" spans="4:5">
      <c r="D2648"/>
      <c r="E2648"/>
    </row>
    <row r="2649" spans="4:5">
      <c r="D2649"/>
      <c r="E2649"/>
    </row>
    <row r="2650" spans="4:5">
      <c r="D2650"/>
      <c r="E2650"/>
    </row>
    <row r="2651" spans="4:5">
      <c r="D2651"/>
      <c r="E2651"/>
    </row>
    <row r="2652" spans="4:5">
      <c r="D2652"/>
      <c r="E2652"/>
    </row>
    <row r="2653" spans="4:5">
      <c r="D2653"/>
      <c r="E2653"/>
    </row>
    <row r="2654" spans="4:5">
      <c r="D2654"/>
      <c r="E2654"/>
    </row>
    <row r="2655" spans="4:5">
      <c r="D2655"/>
      <c r="E2655"/>
    </row>
    <row r="2656" spans="4:5">
      <c r="D2656"/>
      <c r="E2656"/>
    </row>
    <row r="2657" spans="4:5">
      <c r="D2657"/>
      <c r="E2657"/>
    </row>
    <row r="2658" spans="4:5">
      <c r="D2658"/>
      <c r="E2658"/>
    </row>
    <row r="2659" spans="4:5">
      <c r="D2659"/>
      <c r="E2659"/>
    </row>
    <row r="2660" spans="4:5">
      <c r="D2660"/>
      <c r="E2660"/>
    </row>
    <row r="2661" spans="4:5">
      <c r="D2661"/>
      <c r="E2661"/>
    </row>
    <row r="2662" spans="4:5">
      <c r="D2662"/>
      <c r="E2662"/>
    </row>
    <row r="2663" spans="4:5">
      <c r="D2663"/>
      <c r="E2663"/>
    </row>
    <row r="2664" spans="4:5">
      <c r="D2664"/>
      <c r="E2664"/>
    </row>
    <row r="2665" spans="4:5">
      <c r="D2665"/>
      <c r="E2665"/>
    </row>
    <row r="2666" spans="4:5">
      <c r="D2666"/>
      <c r="E2666"/>
    </row>
    <row r="2667" spans="4:5">
      <c r="D2667"/>
      <c r="E2667"/>
    </row>
    <row r="2668" spans="4:5">
      <c r="D2668"/>
      <c r="E2668"/>
    </row>
    <row r="2669" spans="4:5">
      <c r="D2669"/>
      <c r="E2669"/>
    </row>
    <row r="2670" spans="4:5">
      <c r="D2670"/>
      <c r="E2670"/>
    </row>
    <row r="2671" spans="4:5">
      <c r="D2671"/>
      <c r="E2671"/>
    </row>
    <row r="2672" spans="4:5">
      <c r="D2672"/>
      <c r="E2672"/>
    </row>
    <row r="2673" spans="4:5">
      <c r="D2673"/>
      <c r="E2673"/>
    </row>
    <row r="2674" spans="4:5">
      <c r="D2674"/>
      <c r="E2674"/>
    </row>
    <row r="2675" spans="4:5">
      <c r="D2675"/>
      <c r="E2675"/>
    </row>
    <row r="2676" spans="4:5">
      <c r="D2676"/>
      <c r="E2676"/>
    </row>
    <row r="2677" spans="4:5">
      <c r="D2677"/>
      <c r="E2677"/>
    </row>
    <row r="2678" spans="4:5">
      <c r="D2678"/>
      <c r="E2678"/>
    </row>
    <row r="2679" spans="4:5">
      <c r="D2679"/>
      <c r="E2679"/>
    </row>
    <row r="2680" spans="4:5">
      <c r="D2680"/>
      <c r="E2680"/>
    </row>
    <row r="2681" spans="4:5">
      <c r="D2681"/>
      <c r="E2681"/>
    </row>
    <row r="2682" spans="4:5">
      <c r="D2682"/>
      <c r="E2682"/>
    </row>
    <row r="2683" spans="4:5">
      <c r="D2683"/>
      <c r="E2683"/>
    </row>
    <row r="2684" spans="4:5">
      <c r="D2684"/>
      <c r="E2684"/>
    </row>
    <row r="2685" spans="4:5">
      <c r="D2685"/>
      <c r="E2685"/>
    </row>
    <row r="2686" spans="4:5">
      <c r="D2686"/>
      <c r="E2686"/>
    </row>
    <row r="2687" spans="4:5">
      <c r="D2687"/>
      <c r="E2687"/>
    </row>
    <row r="2688" spans="4:5">
      <c r="D2688"/>
      <c r="E2688"/>
    </row>
    <row r="2689" spans="4:5">
      <c r="D2689"/>
      <c r="E2689"/>
    </row>
    <row r="2690" spans="4:5">
      <c r="D2690"/>
      <c r="E2690"/>
    </row>
    <row r="2691" spans="4:5">
      <c r="D2691"/>
      <c r="E2691"/>
    </row>
    <row r="2692" spans="4:5">
      <c r="D2692"/>
      <c r="E2692"/>
    </row>
    <row r="2693" spans="4:5">
      <c r="D2693"/>
      <c r="E2693"/>
    </row>
    <row r="2694" spans="4:5">
      <c r="D2694"/>
      <c r="E2694"/>
    </row>
    <row r="2695" spans="4:5">
      <c r="D2695"/>
      <c r="E2695"/>
    </row>
    <row r="2696" spans="4:5">
      <c r="D2696"/>
      <c r="E2696"/>
    </row>
    <row r="2697" spans="4:5">
      <c r="D2697"/>
      <c r="E2697"/>
    </row>
    <row r="2698" spans="4:5">
      <c r="D2698"/>
      <c r="E2698"/>
    </row>
    <row r="2699" spans="4:5">
      <c r="D2699"/>
      <c r="E2699"/>
    </row>
    <row r="2700" spans="4:5">
      <c r="D2700"/>
      <c r="E2700"/>
    </row>
    <row r="2701" spans="4:5">
      <c r="D2701"/>
      <c r="E2701"/>
    </row>
    <row r="2702" spans="4:5">
      <c r="D2702"/>
      <c r="E2702"/>
    </row>
    <row r="2703" spans="4:5">
      <c r="D2703"/>
      <c r="E2703"/>
    </row>
    <row r="2704" spans="4:5">
      <c r="D2704"/>
      <c r="E2704"/>
    </row>
    <row r="2705" spans="4:5">
      <c r="D2705"/>
      <c r="E2705"/>
    </row>
    <row r="2706" spans="4:5">
      <c r="D2706"/>
      <c r="E2706"/>
    </row>
    <row r="2707" spans="4:5">
      <c r="D2707"/>
      <c r="E2707"/>
    </row>
    <row r="2708" spans="4:5">
      <c r="D2708"/>
      <c r="E2708"/>
    </row>
    <row r="2709" spans="4:5">
      <c r="D2709"/>
      <c r="E2709"/>
    </row>
    <row r="2710" spans="4:5">
      <c r="D2710"/>
      <c r="E2710"/>
    </row>
    <row r="2711" spans="4:5">
      <c r="D2711"/>
      <c r="E2711"/>
    </row>
    <row r="2712" spans="4:5">
      <c r="D2712"/>
      <c r="E2712"/>
    </row>
    <row r="2713" spans="4:5">
      <c r="D2713"/>
      <c r="E2713"/>
    </row>
    <row r="2714" spans="4:5">
      <c r="D2714"/>
      <c r="E2714"/>
    </row>
    <row r="2715" spans="4:5">
      <c r="D2715"/>
      <c r="E2715"/>
    </row>
    <row r="2716" spans="4:5">
      <c r="D2716"/>
      <c r="E2716"/>
    </row>
    <row r="2717" spans="4:5">
      <c r="D2717"/>
      <c r="E2717"/>
    </row>
    <row r="2718" spans="4:5">
      <c r="D2718"/>
      <c r="E2718"/>
    </row>
    <row r="2719" spans="4:5">
      <c r="D2719"/>
      <c r="E2719"/>
    </row>
    <row r="2720" spans="4:5">
      <c r="D2720"/>
      <c r="E2720"/>
    </row>
    <row r="2721" spans="4:5">
      <c r="D2721"/>
      <c r="E2721"/>
    </row>
    <row r="2722" spans="4:5">
      <c r="D2722"/>
      <c r="E2722"/>
    </row>
    <row r="2723" spans="4:5">
      <c r="D2723"/>
      <c r="E2723"/>
    </row>
    <row r="2724" spans="4:5">
      <c r="D2724"/>
      <c r="E2724"/>
    </row>
    <row r="2725" spans="4:5">
      <c r="D2725"/>
      <c r="E2725"/>
    </row>
    <row r="2726" spans="4:5">
      <c r="D2726"/>
      <c r="E2726"/>
    </row>
    <row r="2727" spans="4:5">
      <c r="D2727"/>
      <c r="E2727"/>
    </row>
    <row r="2728" spans="4:5">
      <c r="D2728"/>
      <c r="E2728"/>
    </row>
    <row r="2729" spans="4:5">
      <c r="D2729"/>
      <c r="E2729"/>
    </row>
    <row r="2730" spans="4:5">
      <c r="D2730"/>
      <c r="E2730"/>
    </row>
    <row r="2731" spans="4:5">
      <c r="D2731"/>
      <c r="E2731"/>
    </row>
    <row r="2732" spans="4:5">
      <c r="D2732"/>
      <c r="E2732"/>
    </row>
    <row r="2733" spans="4:5">
      <c r="D2733"/>
      <c r="E2733"/>
    </row>
    <row r="2734" spans="4:5">
      <c r="D2734"/>
      <c r="E2734"/>
    </row>
    <row r="2735" spans="4:5">
      <c r="D2735"/>
      <c r="E2735"/>
    </row>
    <row r="2736" spans="4:5">
      <c r="D2736"/>
      <c r="E2736"/>
    </row>
    <row r="2737" spans="4:5">
      <c r="D2737"/>
      <c r="E2737"/>
    </row>
    <row r="2738" spans="4:5">
      <c r="D2738"/>
      <c r="E2738"/>
    </row>
    <row r="2739" spans="4:5">
      <c r="D2739"/>
      <c r="E2739"/>
    </row>
    <row r="2740" spans="4:5">
      <c r="D2740"/>
      <c r="E2740"/>
    </row>
    <row r="2741" spans="4:5">
      <c r="D2741"/>
      <c r="E2741"/>
    </row>
    <row r="2742" spans="4:5">
      <c r="D2742"/>
      <c r="E2742"/>
    </row>
    <row r="2743" spans="4:5">
      <c r="D2743"/>
      <c r="E2743"/>
    </row>
    <row r="2744" spans="4:5">
      <c r="D2744"/>
      <c r="E2744"/>
    </row>
    <row r="2745" spans="4:5">
      <c r="D2745"/>
      <c r="E2745"/>
    </row>
    <row r="2746" spans="4:5">
      <c r="D2746"/>
      <c r="E2746"/>
    </row>
    <row r="2747" spans="4:5">
      <c r="D2747"/>
      <c r="E2747"/>
    </row>
    <row r="2748" spans="4:5">
      <c r="D2748"/>
      <c r="E2748"/>
    </row>
    <row r="2749" spans="4:5">
      <c r="D2749"/>
      <c r="E2749"/>
    </row>
    <row r="2750" spans="4:5">
      <c r="D2750"/>
      <c r="E2750"/>
    </row>
    <row r="2751" spans="4:5">
      <c r="D2751"/>
      <c r="E2751"/>
    </row>
    <row r="2752" spans="4:5">
      <c r="D2752"/>
      <c r="E2752"/>
    </row>
    <row r="2753" spans="4:5">
      <c r="D2753"/>
      <c r="E2753"/>
    </row>
    <row r="2754" spans="4:5">
      <c r="D2754"/>
      <c r="E2754"/>
    </row>
    <row r="2755" spans="4:5">
      <c r="D2755"/>
      <c r="E2755"/>
    </row>
    <row r="2756" spans="4:5">
      <c r="D2756"/>
      <c r="E2756"/>
    </row>
    <row r="2757" spans="4:5">
      <c r="D2757"/>
      <c r="E2757"/>
    </row>
    <row r="2758" spans="4:5">
      <c r="D2758"/>
      <c r="E2758"/>
    </row>
    <row r="2759" spans="4:5">
      <c r="D2759"/>
      <c r="E2759"/>
    </row>
    <row r="2760" spans="4:5">
      <c r="D2760"/>
      <c r="E2760"/>
    </row>
    <row r="2761" spans="4:5">
      <c r="D2761"/>
      <c r="E2761"/>
    </row>
    <row r="2762" spans="4:5">
      <c r="D2762"/>
      <c r="E2762"/>
    </row>
    <row r="2763" spans="4:5">
      <c r="D2763"/>
      <c r="E2763"/>
    </row>
    <row r="2764" spans="4:5">
      <c r="D2764"/>
      <c r="E2764"/>
    </row>
    <row r="2765" spans="4:5">
      <c r="D2765"/>
      <c r="E2765"/>
    </row>
    <row r="2766" spans="4:5">
      <c r="D2766"/>
      <c r="E2766"/>
    </row>
    <row r="2767" spans="4:5">
      <c r="D2767"/>
      <c r="E2767"/>
    </row>
    <row r="2768" spans="4:5">
      <c r="D2768"/>
      <c r="E2768"/>
    </row>
    <row r="2769" spans="4:5">
      <c r="D2769"/>
      <c r="E2769"/>
    </row>
    <row r="2770" spans="4:5">
      <c r="D2770"/>
      <c r="E2770"/>
    </row>
    <row r="2771" spans="4:5">
      <c r="D2771"/>
      <c r="E2771"/>
    </row>
    <row r="2772" spans="4:5">
      <c r="D2772"/>
      <c r="E2772"/>
    </row>
    <row r="2773" spans="4:5">
      <c r="D2773"/>
      <c r="E2773"/>
    </row>
    <row r="2774" spans="4:5">
      <c r="D2774"/>
      <c r="E2774"/>
    </row>
    <row r="2775" spans="4:5">
      <c r="D2775"/>
      <c r="E2775"/>
    </row>
    <row r="2776" spans="4:5">
      <c r="D2776"/>
      <c r="E2776"/>
    </row>
    <row r="2777" spans="4:5">
      <c r="D2777"/>
      <c r="E2777"/>
    </row>
    <row r="2778" spans="4:5">
      <c r="D2778"/>
      <c r="E2778"/>
    </row>
    <row r="2779" spans="4:5">
      <c r="D2779"/>
      <c r="E2779"/>
    </row>
    <row r="2780" spans="4:5">
      <c r="D2780"/>
      <c r="E2780"/>
    </row>
    <row r="2781" spans="4:5">
      <c r="D2781"/>
      <c r="E2781"/>
    </row>
    <row r="2782" spans="4:5">
      <c r="D2782"/>
      <c r="E2782"/>
    </row>
    <row r="2783" spans="4:5">
      <c r="D2783"/>
      <c r="E2783"/>
    </row>
    <row r="2784" spans="4:5">
      <c r="D2784"/>
      <c r="E2784"/>
    </row>
    <row r="2785" spans="4:5">
      <c r="D2785"/>
      <c r="E2785"/>
    </row>
    <row r="2786" spans="4:5">
      <c r="D2786"/>
      <c r="E2786"/>
    </row>
    <row r="2787" spans="4:5">
      <c r="D2787"/>
      <c r="E2787"/>
    </row>
    <row r="2788" spans="4:5">
      <c r="D2788"/>
      <c r="E2788"/>
    </row>
    <row r="2789" spans="4:5">
      <c r="D2789"/>
      <c r="E2789"/>
    </row>
    <row r="2790" spans="4:5">
      <c r="D2790"/>
      <c r="E2790"/>
    </row>
    <row r="2791" spans="4:5">
      <c r="D2791"/>
      <c r="E2791"/>
    </row>
    <row r="2792" spans="4:5">
      <c r="D2792"/>
      <c r="E2792"/>
    </row>
    <row r="2793" spans="4:5">
      <c r="D2793"/>
      <c r="E2793"/>
    </row>
    <row r="2794" spans="4:5">
      <c r="D2794"/>
      <c r="E2794"/>
    </row>
    <row r="2795" spans="4:5">
      <c r="D2795"/>
      <c r="E2795"/>
    </row>
    <row r="2796" spans="4:5">
      <c r="D2796"/>
      <c r="E2796"/>
    </row>
    <row r="2797" spans="4:5">
      <c r="D2797"/>
      <c r="E2797"/>
    </row>
    <row r="2798" spans="4:5">
      <c r="D2798"/>
      <c r="E2798"/>
    </row>
    <row r="2799" spans="4:5">
      <c r="D2799"/>
      <c r="E2799"/>
    </row>
    <row r="2800" spans="4:5">
      <c r="D2800"/>
      <c r="E2800"/>
    </row>
    <row r="2801" spans="4:5">
      <c r="D2801"/>
      <c r="E2801"/>
    </row>
    <row r="2802" spans="4:5">
      <c r="D2802"/>
      <c r="E2802"/>
    </row>
    <row r="2803" spans="4:5">
      <c r="D2803"/>
      <c r="E2803"/>
    </row>
    <row r="2804" spans="4:5">
      <c r="D2804"/>
      <c r="E2804"/>
    </row>
    <row r="2805" spans="4:5">
      <c r="D2805"/>
      <c r="E2805"/>
    </row>
    <row r="2806" spans="4:5">
      <c r="D2806"/>
      <c r="E2806"/>
    </row>
    <row r="2807" spans="4:5">
      <c r="D2807"/>
      <c r="E2807"/>
    </row>
    <row r="2808" spans="4:5">
      <c r="D2808"/>
      <c r="E2808"/>
    </row>
    <row r="2809" spans="4:5">
      <c r="D2809"/>
      <c r="E2809"/>
    </row>
    <row r="2810" spans="4:5">
      <c r="D2810"/>
      <c r="E2810"/>
    </row>
    <row r="2811" spans="4:5">
      <c r="D2811"/>
      <c r="E2811"/>
    </row>
    <row r="2812" spans="4:5">
      <c r="D2812"/>
      <c r="E2812"/>
    </row>
    <row r="2813" spans="4:5">
      <c r="D2813"/>
      <c r="E2813"/>
    </row>
    <row r="2814" spans="4:5">
      <c r="D2814"/>
      <c r="E2814"/>
    </row>
    <row r="2815" spans="4:5">
      <c r="D2815"/>
      <c r="E2815"/>
    </row>
    <row r="2816" spans="4:5">
      <c r="D2816"/>
      <c r="E2816"/>
    </row>
    <row r="2817" spans="4:5">
      <c r="D2817"/>
      <c r="E2817"/>
    </row>
    <row r="2818" spans="4:5">
      <c r="D2818"/>
      <c r="E2818"/>
    </row>
    <row r="2819" spans="4:5">
      <c r="D2819"/>
      <c r="E2819"/>
    </row>
    <row r="2820" spans="4:5">
      <c r="D2820"/>
      <c r="E2820"/>
    </row>
    <row r="2821" spans="4:5">
      <c r="D2821"/>
      <c r="E2821"/>
    </row>
    <row r="2822" spans="4:5">
      <c r="D2822"/>
      <c r="E2822"/>
    </row>
    <row r="2823" spans="4:5">
      <c r="D2823"/>
      <c r="E2823"/>
    </row>
    <row r="2824" spans="4:5">
      <c r="D2824"/>
      <c r="E2824"/>
    </row>
    <row r="2825" spans="4:5">
      <c r="D2825"/>
      <c r="E2825"/>
    </row>
    <row r="2826" spans="4:5">
      <c r="D2826"/>
      <c r="E2826"/>
    </row>
    <row r="2827" spans="4:5">
      <c r="D2827"/>
      <c r="E2827"/>
    </row>
    <row r="2828" spans="4:5">
      <c r="D2828"/>
      <c r="E2828"/>
    </row>
    <row r="2829" spans="4:5">
      <c r="D2829"/>
      <c r="E2829"/>
    </row>
    <row r="2830" spans="4:5">
      <c r="D2830"/>
      <c r="E2830"/>
    </row>
    <row r="2831" spans="4:5">
      <c r="D2831"/>
      <c r="E2831"/>
    </row>
    <row r="2832" spans="4:5">
      <c r="D2832"/>
      <c r="E2832"/>
    </row>
    <row r="2833" spans="4:5">
      <c r="D2833"/>
      <c r="E2833"/>
    </row>
    <row r="2834" spans="4:5">
      <c r="D2834"/>
      <c r="E2834"/>
    </row>
    <row r="2835" spans="4:5">
      <c r="D2835"/>
      <c r="E2835"/>
    </row>
    <row r="2836" spans="4:5">
      <c r="D2836"/>
      <c r="E2836"/>
    </row>
    <row r="2837" spans="4:5">
      <c r="D2837"/>
      <c r="E2837"/>
    </row>
    <row r="2838" spans="4:5">
      <c r="D2838"/>
      <c r="E2838"/>
    </row>
    <row r="2839" spans="4:5">
      <c r="D2839"/>
      <c r="E2839"/>
    </row>
    <row r="2840" spans="4:5">
      <c r="D2840"/>
      <c r="E2840"/>
    </row>
    <row r="2841" spans="4:5">
      <c r="D2841"/>
      <c r="E2841"/>
    </row>
    <row r="2842" spans="4:5">
      <c r="D2842"/>
      <c r="E2842"/>
    </row>
    <row r="2843" spans="4:5">
      <c r="D2843"/>
      <c r="E2843"/>
    </row>
    <row r="2844" spans="4:5">
      <c r="D2844"/>
      <c r="E2844"/>
    </row>
    <row r="2845" spans="4:5">
      <c r="D2845"/>
      <c r="E2845"/>
    </row>
    <row r="2846" spans="4:5">
      <c r="D2846"/>
      <c r="E2846"/>
    </row>
    <row r="2847" spans="4:5">
      <c r="D2847"/>
      <c r="E2847"/>
    </row>
    <row r="2848" spans="4:5">
      <c r="D2848"/>
      <c r="E2848"/>
    </row>
    <row r="2849" spans="4:5">
      <c r="D2849"/>
      <c r="E2849"/>
    </row>
    <row r="2850" spans="4:5">
      <c r="D2850"/>
      <c r="E2850"/>
    </row>
    <row r="2851" spans="4:5">
      <c r="D2851"/>
      <c r="E2851"/>
    </row>
    <row r="2852" spans="4:5">
      <c r="D2852"/>
      <c r="E2852"/>
    </row>
    <row r="2853" spans="4:5">
      <c r="D2853"/>
      <c r="E2853"/>
    </row>
    <row r="2854" spans="4:5">
      <c r="D2854"/>
      <c r="E2854"/>
    </row>
    <row r="2855" spans="4:5">
      <c r="D2855"/>
      <c r="E2855"/>
    </row>
    <row r="2856" spans="4:5">
      <c r="D2856"/>
      <c r="E2856"/>
    </row>
    <row r="2857" spans="4:5">
      <c r="D2857"/>
      <c r="E2857"/>
    </row>
    <row r="2858" spans="4:5">
      <c r="D2858"/>
      <c r="E2858"/>
    </row>
    <row r="2859" spans="4:5">
      <c r="D2859"/>
      <c r="E2859"/>
    </row>
    <row r="2860" spans="4:5">
      <c r="D2860"/>
      <c r="E2860"/>
    </row>
    <row r="2861" spans="4:5">
      <c r="D2861"/>
      <c r="E2861"/>
    </row>
    <row r="2862" spans="4:5">
      <c r="D2862"/>
      <c r="E2862"/>
    </row>
    <row r="2863" spans="4:5">
      <c r="D2863"/>
      <c r="E2863"/>
    </row>
    <row r="2864" spans="4:5">
      <c r="D2864"/>
      <c r="E2864"/>
    </row>
    <row r="2865" spans="4:5">
      <c r="D2865"/>
      <c r="E2865"/>
    </row>
    <row r="2866" spans="4:5">
      <c r="D2866"/>
      <c r="E2866"/>
    </row>
    <row r="2867" spans="4:5">
      <c r="D2867"/>
      <c r="E2867"/>
    </row>
    <row r="2868" spans="4:5">
      <c r="D2868"/>
      <c r="E2868"/>
    </row>
    <row r="2869" spans="4:5">
      <c r="D2869"/>
      <c r="E2869"/>
    </row>
    <row r="2870" spans="4:5">
      <c r="D2870"/>
      <c r="E2870"/>
    </row>
    <row r="2871" spans="4:5">
      <c r="D2871"/>
      <c r="E2871"/>
    </row>
    <row r="2872" spans="4:5">
      <c r="D2872"/>
      <c r="E2872"/>
    </row>
    <row r="2873" spans="4:5">
      <c r="D2873"/>
      <c r="E2873"/>
    </row>
    <row r="2874" spans="4:5">
      <c r="D2874"/>
      <c r="E2874"/>
    </row>
    <row r="2875" spans="4:5">
      <c r="D2875"/>
      <c r="E2875"/>
    </row>
    <row r="2876" spans="4:5">
      <c r="D2876"/>
      <c r="E2876"/>
    </row>
    <row r="2877" spans="4:5">
      <c r="D2877"/>
      <c r="E2877"/>
    </row>
    <row r="2878" spans="4:5">
      <c r="D2878"/>
      <c r="E2878"/>
    </row>
    <row r="2879" spans="4:5">
      <c r="D2879"/>
      <c r="E2879"/>
    </row>
    <row r="2880" spans="4:5">
      <c r="D2880"/>
      <c r="E2880"/>
    </row>
    <row r="2881" spans="4:5">
      <c r="D2881"/>
      <c r="E2881"/>
    </row>
    <row r="2882" spans="4:5">
      <c r="D2882"/>
      <c r="E2882"/>
    </row>
    <row r="2883" spans="4:5">
      <c r="D2883"/>
      <c r="E2883"/>
    </row>
    <row r="2884" spans="4:5">
      <c r="D2884"/>
      <c r="E2884"/>
    </row>
    <row r="2885" spans="4:5">
      <c r="D2885"/>
      <c r="E2885"/>
    </row>
    <row r="2886" spans="4:5">
      <c r="D2886"/>
      <c r="E2886"/>
    </row>
    <row r="2887" spans="4:5">
      <c r="D2887"/>
      <c r="E2887"/>
    </row>
    <row r="2888" spans="4:5">
      <c r="D2888"/>
      <c r="E2888"/>
    </row>
    <row r="2889" spans="4:5">
      <c r="D2889"/>
      <c r="E2889"/>
    </row>
    <row r="2890" spans="4:5">
      <c r="D2890"/>
      <c r="E2890"/>
    </row>
    <row r="2891" spans="4:5">
      <c r="D2891"/>
      <c r="E2891"/>
    </row>
    <row r="2892" spans="4:5">
      <c r="D2892"/>
      <c r="E2892"/>
    </row>
    <row r="2893" spans="4:5">
      <c r="D2893"/>
      <c r="E2893"/>
    </row>
    <row r="2894" spans="4:5">
      <c r="D2894"/>
      <c r="E2894"/>
    </row>
    <row r="2895" spans="4:5">
      <c r="D2895"/>
      <c r="E2895"/>
    </row>
    <row r="2896" spans="4:5">
      <c r="D2896"/>
      <c r="E2896"/>
    </row>
    <row r="2897" spans="4:5">
      <c r="D2897"/>
      <c r="E2897"/>
    </row>
    <row r="2898" spans="4:5">
      <c r="D2898"/>
      <c r="E2898"/>
    </row>
    <row r="2899" spans="4:5">
      <c r="D2899"/>
      <c r="E2899"/>
    </row>
    <row r="2900" spans="4:5">
      <c r="D2900"/>
      <c r="E2900"/>
    </row>
    <row r="2901" spans="4:5">
      <c r="D2901"/>
      <c r="E2901"/>
    </row>
    <row r="2902" spans="4:5">
      <c r="D2902"/>
      <c r="E2902"/>
    </row>
    <row r="2903" spans="4:5">
      <c r="D2903"/>
      <c r="E2903"/>
    </row>
    <row r="2904" spans="4:5">
      <c r="D2904"/>
      <c r="E2904"/>
    </row>
    <row r="2905" spans="4:5">
      <c r="D2905"/>
      <c r="E2905"/>
    </row>
    <row r="2906" spans="4:5">
      <c r="D2906"/>
      <c r="E2906"/>
    </row>
    <row r="2907" spans="4:5">
      <c r="D2907"/>
      <c r="E2907"/>
    </row>
    <row r="2908" spans="4:5">
      <c r="D2908"/>
      <c r="E2908"/>
    </row>
    <row r="2909" spans="4:5">
      <c r="D2909"/>
      <c r="E2909"/>
    </row>
    <row r="2910" spans="4:5">
      <c r="D2910"/>
      <c r="E2910"/>
    </row>
    <row r="2911" spans="4:5">
      <c r="D2911"/>
      <c r="E2911"/>
    </row>
    <row r="2912" spans="4:5">
      <c r="D2912"/>
      <c r="E2912"/>
    </row>
    <row r="2913" spans="4:5">
      <c r="D2913"/>
      <c r="E2913"/>
    </row>
    <row r="2914" spans="4:5">
      <c r="D2914"/>
      <c r="E2914"/>
    </row>
    <row r="2915" spans="4:5">
      <c r="D2915"/>
      <c r="E2915"/>
    </row>
    <row r="2916" spans="4:5">
      <c r="D2916"/>
      <c r="E2916"/>
    </row>
    <row r="2917" spans="4:5">
      <c r="D2917"/>
      <c r="E2917"/>
    </row>
    <row r="2918" spans="4:5">
      <c r="D2918"/>
      <c r="E2918"/>
    </row>
    <row r="2919" spans="4:5">
      <c r="D2919"/>
      <c r="E2919"/>
    </row>
    <row r="2920" spans="4:5">
      <c r="D2920"/>
      <c r="E2920"/>
    </row>
    <row r="2921" spans="4:5">
      <c r="D2921"/>
      <c r="E2921"/>
    </row>
    <row r="2922" spans="4:5">
      <c r="D2922"/>
      <c r="E2922"/>
    </row>
    <row r="2923" spans="4:5">
      <c r="D2923"/>
      <c r="E2923"/>
    </row>
    <row r="2924" spans="4:5">
      <c r="D2924"/>
      <c r="E2924"/>
    </row>
    <row r="2925" spans="4:5">
      <c r="D2925"/>
      <c r="E2925"/>
    </row>
    <row r="2926" spans="4:5">
      <c r="D2926"/>
      <c r="E2926"/>
    </row>
    <row r="2927" spans="4:5">
      <c r="D2927"/>
      <c r="E2927"/>
    </row>
    <row r="2928" spans="4:5">
      <c r="D2928"/>
      <c r="E2928"/>
    </row>
    <row r="2929" spans="4:5">
      <c r="D2929"/>
      <c r="E2929"/>
    </row>
    <row r="2930" spans="4:5">
      <c r="D2930"/>
      <c r="E2930"/>
    </row>
    <row r="2931" spans="4:5">
      <c r="D2931"/>
      <c r="E2931"/>
    </row>
    <row r="2932" spans="4:5">
      <c r="D2932"/>
      <c r="E2932"/>
    </row>
    <row r="2933" spans="4:5">
      <c r="D2933"/>
      <c r="E2933"/>
    </row>
    <row r="2934" spans="4:5">
      <c r="D2934"/>
      <c r="E2934"/>
    </row>
    <row r="2935" spans="4:5">
      <c r="D2935"/>
      <c r="E2935"/>
    </row>
    <row r="2936" spans="4:5">
      <c r="D2936"/>
      <c r="E2936"/>
    </row>
    <row r="2937" spans="4:5">
      <c r="D2937"/>
      <c r="E2937"/>
    </row>
    <row r="2938" spans="4:5">
      <c r="D2938"/>
      <c r="E2938"/>
    </row>
    <row r="2939" spans="4:5">
      <c r="D2939"/>
      <c r="E2939"/>
    </row>
    <row r="2940" spans="4:5">
      <c r="D2940"/>
      <c r="E2940"/>
    </row>
  </sheetData>
  <sheetProtection password="C64B" sheet="1" objects="1" scenarios="1" sort="0" autoFilter="0"/>
  <mergeCells count="4">
    <mergeCell ref="A252:F252"/>
    <mergeCell ref="B2:F2"/>
    <mergeCell ref="B5:F5"/>
    <mergeCell ref="C1:G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J266"/>
  <sheetViews>
    <sheetView showGridLines="0" zoomScaleNormal="100" zoomScalePageLayoutView="32" workbookViewId="0">
      <selection activeCell="G7" sqref="G7:I8"/>
    </sheetView>
  </sheetViews>
  <sheetFormatPr defaultRowHeight="12.75"/>
  <cols>
    <col min="1" max="1" width="8" customWidth="1"/>
    <col min="2" max="2" width="25.42578125" customWidth="1"/>
    <col min="3" max="3" width="61.42578125" customWidth="1"/>
    <col min="4" max="5" width="11.7109375" style="48" customWidth="1"/>
    <col min="6" max="6" width="16.42578125" style="48" customWidth="1"/>
    <col min="8" max="8" width="3.85546875" customWidth="1"/>
    <col min="9" max="9" width="44.28515625" customWidth="1"/>
  </cols>
  <sheetData>
    <row r="1" spans="1:10" ht="33" customHeight="1">
      <c r="A1" s="49"/>
      <c r="B1" s="50"/>
      <c r="C1" s="324" t="s">
        <v>3193</v>
      </c>
      <c r="D1" s="324"/>
      <c r="E1" s="324"/>
      <c r="F1" s="324"/>
      <c r="G1" s="324"/>
      <c r="H1" s="324"/>
      <c r="I1" s="324"/>
      <c r="J1" s="324"/>
    </row>
    <row r="2" spans="1:10" ht="18" customHeight="1">
      <c r="A2" s="49"/>
      <c r="B2" s="1"/>
      <c r="C2" s="49"/>
      <c r="D2" s="49"/>
      <c r="E2" s="49"/>
      <c r="F2" s="49"/>
    </row>
    <row r="3" spans="1:10" ht="18" customHeight="1">
      <c r="A3" s="49"/>
      <c r="B3" s="347" t="s">
        <v>2195</v>
      </c>
      <c r="C3" s="347"/>
      <c r="D3" s="347"/>
      <c r="E3" s="347"/>
      <c r="F3" s="347"/>
    </row>
    <row r="4" spans="1:10" ht="18" customHeight="1" thickBot="1">
      <c r="A4" s="49"/>
    </row>
    <row r="5" spans="1:10" s="51" customFormat="1" ht="57.95" customHeight="1" thickBot="1">
      <c r="A5" s="10" t="s">
        <v>2966</v>
      </c>
      <c r="B5" s="131" t="s">
        <v>14</v>
      </c>
      <c r="C5" s="131" t="s">
        <v>2196</v>
      </c>
      <c r="D5" s="131" t="s">
        <v>16</v>
      </c>
      <c r="E5" s="131" t="s">
        <v>17</v>
      </c>
      <c r="F5" s="131" t="s">
        <v>3255</v>
      </c>
    </row>
    <row r="6" spans="1:10" ht="352.5" customHeight="1" thickBot="1">
      <c r="A6" s="52"/>
      <c r="B6" s="357" t="s">
        <v>3220</v>
      </c>
      <c r="C6" s="358"/>
      <c r="D6" s="358"/>
      <c r="E6" s="358"/>
      <c r="F6" s="358"/>
      <c r="G6" s="366"/>
      <c r="H6" s="367"/>
      <c r="I6" s="367"/>
    </row>
    <row r="7" spans="1:10" ht="12.75" customHeight="1" thickBot="1">
      <c r="A7" s="95" t="s">
        <v>345</v>
      </c>
      <c r="B7" s="78" t="s">
        <v>349</v>
      </c>
      <c r="C7" s="77" t="s">
        <v>346</v>
      </c>
      <c r="D7" s="117">
        <v>3850</v>
      </c>
      <c r="E7" s="117">
        <v>4125</v>
      </c>
      <c r="F7" s="118">
        <v>5500</v>
      </c>
      <c r="G7" s="359" t="s">
        <v>3256</v>
      </c>
      <c r="H7" s="360"/>
      <c r="I7" s="361"/>
      <c r="J7" s="133"/>
    </row>
    <row r="8" spans="1:10" ht="12.75" customHeight="1" thickBot="1">
      <c r="A8" s="95" t="s">
        <v>347</v>
      </c>
      <c r="B8" s="78" t="s">
        <v>350</v>
      </c>
      <c r="C8" s="77" t="s">
        <v>348</v>
      </c>
      <c r="D8" s="117">
        <v>7000</v>
      </c>
      <c r="E8" s="117">
        <v>7500</v>
      </c>
      <c r="F8" s="118">
        <v>10000</v>
      </c>
      <c r="G8" s="362"/>
      <c r="H8" s="363"/>
      <c r="I8" s="364"/>
      <c r="J8" s="133"/>
    </row>
    <row r="9" spans="1:10" ht="12.75" customHeight="1">
      <c r="A9" s="96"/>
      <c r="B9" s="96"/>
      <c r="C9" s="96"/>
      <c r="D9" s="50"/>
      <c r="E9" s="50"/>
      <c r="F9" s="50"/>
      <c r="G9" s="80"/>
      <c r="H9" s="80"/>
      <c r="I9" s="80"/>
    </row>
    <row r="10" spans="1:10" ht="12.75" customHeight="1">
      <c r="A10" s="93">
        <v>5</v>
      </c>
      <c r="B10" s="151" t="s">
        <v>351</v>
      </c>
      <c r="C10" s="151" t="s">
        <v>2261</v>
      </c>
      <c r="D10" s="152">
        <v>35305</v>
      </c>
      <c r="E10" s="152">
        <v>37826</v>
      </c>
      <c r="F10" s="153">
        <v>50435</v>
      </c>
      <c r="G10" s="76"/>
      <c r="H10" s="76"/>
      <c r="I10" s="76"/>
    </row>
    <row r="11" spans="1:10" ht="12.75" customHeight="1">
      <c r="A11" s="93">
        <v>6</v>
      </c>
      <c r="B11" s="134" t="s">
        <v>352</v>
      </c>
      <c r="C11" s="154" t="s">
        <v>2262</v>
      </c>
      <c r="D11" s="152">
        <v>39204</v>
      </c>
      <c r="E11" s="152">
        <v>42004</v>
      </c>
      <c r="F11" s="153">
        <v>56005</v>
      </c>
      <c r="G11" s="76"/>
      <c r="H11" s="76"/>
      <c r="I11" s="76"/>
    </row>
    <row r="12" spans="1:10" ht="12.75" customHeight="1">
      <c r="A12" s="93">
        <v>7</v>
      </c>
      <c r="B12" s="134" t="s">
        <v>353</v>
      </c>
      <c r="C12" s="154" t="s">
        <v>2263</v>
      </c>
      <c r="D12" s="152">
        <v>42970</v>
      </c>
      <c r="E12" s="152">
        <v>46039</v>
      </c>
      <c r="F12" s="153">
        <v>61385</v>
      </c>
      <c r="G12" s="76"/>
      <c r="H12" s="76"/>
      <c r="I12" s="76"/>
    </row>
    <row r="13" spans="1:10" ht="12.75" customHeight="1">
      <c r="A13" s="93">
        <v>8</v>
      </c>
      <c r="B13" s="134" t="s">
        <v>354</v>
      </c>
      <c r="C13" s="154" t="s">
        <v>2264</v>
      </c>
      <c r="D13" s="152">
        <v>46617</v>
      </c>
      <c r="E13" s="152">
        <v>49946</v>
      </c>
      <c r="F13" s="153">
        <v>66595</v>
      </c>
      <c r="G13" s="76"/>
      <c r="H13" s="76"/>
      <c r="I13" s="76"/>
    </row>
    <row r="14" spans="1:10" ht="12.75" customHeight="1">
      <c r="A14" s="93">
        <v>9</v>
      </c>
      <c r="B14" s="134" t="s">
        <v>355</v>
      </c>
      <c r="C14" s="154" t="s">
        <v>2265</v>
      </c>
      <c r="D14" s="152">
        <v>50134</v>
      </c>
      <c r="E14" s="152">
        <v>53715</v>
      </c>
      <c r="F14" s="153">
        <v>71620</v>
      </c>
      <c r="G14" s="76"/>
      <c r="H14" s="76"/>
      <c r="I14" s="76"/>
    </row>
    <row r="15" spans="1:10" ht="12.75" customHeight="1">
      <c r="A15" s="93">
        <v>10</v>
      </c>
      <c r="B15" s="134" t="s">
        <v>356</v>
      </c>
      <c r="C15" s="154" t="s">
        <v>2266</v>
      </c>
      <c r="D15" s="152">
        <v>53526</v>
      </c>
      <c r="E15" s="152">
        <v>57349</v>
      </c>
      <c r="F15" s="153">
        <v>76465</v>
      </c>
      <c r="G15" s="76"/>
      <c r="H15" s="76"/>
      <c r="I15" s="76"/>
    </row>
    <row r="16" spans="1:10" ht="12.75" customHeight="1">
      <c r="A16" s="93">
        <v>11</v>
      </c>
      <c r="B16" s="134" t="s">
        <v>357</v>
      </c>
      <c r="C16" s="154" t="s">
        <v>2267</v>
      </c>
      <c r="D16" s="152">
        <v>56921</v>
      </c>
      <c r="E16" s="152">
        <v>60986</v>
      </c>
      <c r="F16" s="153">
        <v>81315</v>
      </c>
      <c r="G16" s="76"/>
      <c r="H16" s="76"/>
      <c r="I16" s="76"/>
    </row>
    <row r="17" spans="1:9" ht="12.75" customHeight="1">
      <c r="A17" s="93">
        <v>12</v>
      </c>
      <c r="B17" s="134" t="s">
        <v>358</v>
      </c>
      <c r="C17" s="154" t="s">
        <v>2268</v>
      </c>
      <c r="D17" s="152">
        <v>60309</v>
      </c>
      <c r="E17" s="152">
        <v>64616</v>
      </c>
      <c r="F17" s="153">
        <v>86155</v>
      </c>
      <c r="G17" s="76"/>
      <c r="H17" s="76"/>
      <c r="I17" s="76"/>
    </row>
    <row r="18" spans="1:9" ht="12.75" customHeight="1">
      <c r="A18" s="93">
        <v>13</v>
      </c>
      <c r="B18" s="134" t="s">
        <v>359</v>
      </c>
      <c r="C18" s="154" t="s">
        <v>2269</v>
      </c>
      <c r="D18" s="152">
        <v>63578</v>
      </c>
      <c r="E18" s="152">
        <v>68119</v>
      </c>
      <c r="F18" s="153">
        <v>90825</v>
      </c>
      <c r="G18" s="76"/>
      <c r="H18" s="76"/>
      <c r="I18" s="76"/>
    </row>
    <row r="19" spans="1:9" ht="12.75" customHeight="1">
      <c r="A19" s="93">
        <v>14</v>
      </c>
      <c r="B19" s="134" t="s">
        <v>360</v>
      </c>
      <c r="C19" s="154" t="s">
        <v>2270</v>
      </c>
      <c r="D19" s="152">
        <v>66717</v>
      </c>
      <c r="E19" s="152">
        <v>71483</v>
      </c>
      <c r="F19" s="153">
        <v>95310</v>
      </c>
      <c r="G19" s="76"/>
      <c r="H19" s="76"/>
      <c r="I19" s="76"/>
    </row>
    <row r="20" spans="1:9" ht="12.75" customHeight="1">
      <c r="A20" s="93">
        <v>15</v>
      </c>
      <c r="B20" s="134" t="s">
        <v>361</v>
      </c>
      <c r="C20" s="154" t="s">
        <v>2271</v>
      </c>
      <c r="D20" s="152">
        <v>69857</v>
      </c>
      <c r="E20" s="152">
        <v>74846</v>
      </c>
      <c r="F20" s="153">
        <v>99795</v>
      </c>
      <c r="G20" s="76"/>
      <c r="H20" s="76"/>
      <c r="I20" s="76"/>
    </row>
    <row r="21" spans="1:9" ht="12.75" customHeight="1">
      <c r="A21" s="93">
        <v>16</v>
      </c>
      <c r="B21" s="134" t="s">
        <v>362</v>
      </c>
      <c r="C21" s="154" t="s">
        <v>2272</v>
      </c>
      <c r="D21" s="152">
        <v>73000</v>
      </c>
      <c r="E21" s="152">
        <v>78214</v>
      </c>
      <c r="F21" s="153">
        <v>104285</v>
      </c>
      <c r="G21" s="76"/>
      <c r="H21" s="76"/>
      <c r="I21" s="76"/>
    </row>
    <row r="22" spans="1:9" ht="12.75" customHeight="1">
      <c r="A22" s="93">
        <v>17</v>
      </c>
      <c r="B22" s="134" t="s">
        <v>363</v>
      </c>
      <c r="C22" s="154" t="s">
        <v>2273</v>
      </c>
      <c r="D22" s="152">
        <v>76139</v>
      </c>
      <c r="E22" s="152">
        <v>81578</v>
      </c>
      <c r="F22" s="153">
        <v>108770</v>
      </c>
      <c r="G22" s="76"/>
      <c r="H22" s="76"/>
      <c r="I22" s="76"/>
    </row>
    <row r="23" spans="1:9" ht="12.75" customHeight="1">
      <c r="A23" s="93">
        <v>18</v>
      </c>
      <c r="B23" s="134" t="s">
        <v>364</v>
      </c>
      <c r="C23" s="154" t="s">
        <v>2274</v>
      </c>
      <c r="D23" s="152">
        <v>79156</v>
      </c>
      <c r="E23" s="152">
        <v>84810</v>
      </c>
      <c r="F23" s="153">
        <v>113080</v>
      </c>
      <c r="G23" s="76"/>
      <c r="H23" s="76"/>
      <c r="I23" s="76"/>
    </row>
    <row r="24" spans="1:9" ht="12.75" customHeight="1">
      <c r="A24" s="93">
        <v>19</v>
      </c>
      <c r="B24" s="134" t="s">
        <v>365</v>
      </c>
      <c r="C24" s="154" t="s">
        <v>2275</v>
      </c>
      <c r="D24" s="152">
        <v>82173</v>
      </c>
      <c r="E24" s="152">
        <v>88043</v>
      </c>
      <c r="F24" s="153">
        <v>117390</v>
      </c>
      <c r="G24" s="76"/>
      <c r="H24" s="76"/>
      <c r="I24" s="76"/>
    </row>
    <row r="25" spans="1:9" ht="12.75" customHeight="1">
      <c r="A25" s="93">
        <v>20</v>
      </c>
      <c r="B25" s="134" t="s">
        <v>366</v>
      </c>
      <c r="C25" s="154" t="s">
        <v>2276</v>
      </c>
      <c r="D25" s="152">
        <v>85190</v>
      </c>
      <c r="E25" s="152">
        <v>91275</v>
      </c>
      <c r="F25" s="153">
        <v>121700</v>
      </c>
      <c r="G25" s="76"/>
      <c r="H25" s="76"/>
      <c r="I25" s="76"/>
    </row>
    <row r="26" spans="1:9" ht="12.75" customHeight="1">
      <c r="A26" s="93">
        <v>21</v>
      </c>
      <c r="B26" s="134" t="s">
        <v>367</v>
      </c>
      <c r="C26" s="154" t="s">
        <v>2277</v>
      </c>
      <c r="D26" s="152">
        <v>88078</v>
      </c>
      <c r="E26" s="152">
        <v>94369</v>
      </c>
      <c r="F26" s="153">
        <v>125825</v>
      </c>
      <c r="G26" s="76"/>
      <c r="H26" s="76"/>
      <c r="I26" s="76"/>
    </row>
    <row r="27" spans="1:9" ht="12.75" customHeight="1">
      <c r="A27" s="93">
        <v>22</v>
      </c>
      <c r="B27" s="134" t="s">
        <v>368</v>
      </c>
      <c r="C27" s="154" t="s">
        <v>2278</v>
      </c>
      <c r="D27" s="152">
        <v>90969</v>
      </c>
      <c r="E27" s="152">
        <v>97466</v>
      </c>
      <c r="F27" s="153">
        <v>129955</v>
      </c>
      <c r="G27" s="76"/>
      <c r="H27" s="76"/>
      <c r="I27" s="76"/>
    </row>
    <row r="28" spans="1:9" ht="12.75" customHeight="1">
      <c r="A28" s="93">
        <v>23</v>
      </c>
      <c r="B28" s="134" t="s">
        <v>369</v>
      </c>
      <c r="C28" s="154" t="s">
        <v>2279</v>
      </c>
      <c r="D28" s="152">
        <v>93856</v>
      </c>
      <c r="E28" s="152">
        <v>100560</v>
      </c>
      <c r="F28" s="153">
        <v>134080</v>
      </c>
      <c r="G28" s="76"/>
      <c r="H28" s="76"/>
      <c r="I28" s="76"/>
    </row>
    <row r="29" spans="1:9" ht="12.75" customHeight="1">
      <c r="A29" s="93">
        <v>24</v>
      </c>
      <c r="B29" s="134" t="s">
        <v>370</v>
      </c>
      <c r="C29" s="154" t="s">
        <v>2280</v>
      </c>
      <c r="D29" s="152">
        <v>96751</v>
      </c>
      <c r="E29" s="152">
        <v>103661</v>
      </c>
      <c r="F29" s="153">
        <v>138215</v>
      </c>
      <c r="G29" s="76"/>
      <c r="H29" s="76"/>
      <c r="I29" s="76"/>
    </row>
    <row r="30" spans="1:9" ht="12.75" customHeight="1">
      <c r="A30" s="93">
        <v>25</v>
      </c>
      <c r="B30" s="134" t="s">
        <v>371</v>
      </c>
      <c r="C30" s="154" t="s">
        <v>2281</v>
      </c>
      <c r="D30" s="152">
        <v>99638</v>
      </c>
      <c r="E30" s="152">
        <v>106755</v>
      </c>
      <c r="F30" s="153">
        <v>142340</v>
      </c>
      <c r="G30" s="76"/>
      <c r="H30" s="76"/>
      <c r="I30" s="76"/>
    </row>
    <row r="31" spans="1:9" ht="12.75" customHeight="1">
      <c r="A31" s="93">
        <v>26</v>
      </c>
      <c r="B31" s="134" t="s">
        <v>372</v>
      </c>
      <c r="C31" s="154" t="s">
        <v>2282</v>
      </c>
      <c r="D31" s="152">
        <v>102403</v>
      </c>
      <c r="E31" s="152">
        <v>109718</v>
      </c>
      <c r="F31" s="153">
        <v>146290</v>
      </c>
      <c r="G31" s="76"/>
      <c r="H31" s="76"/>
      <c r="I31" s="76"/>
    </row>
    <row r="32" spans="1:9" ht="12.75" customHeight="1">
      <c r="A32" s="93">
        <v>27</v>
      </c>
      <c r="B32" s="134" t="s">
        <v>373</v>
      </c>
      <c r="C32" s="154" t="s">
        <v>2283</v>
      </c>
      <c r="D32" s="152">
        <v>105291</v>
      </c>
      <c r="E32" s="152">
        <v>112811</v>
      </c>
      <c r="F32" s="153">
        <v>150415</v>
      </c>
      <c r="G32" s="76"/>
      <c r="H32" s="76"/>
      <c r="I32" s="76"/>
    </row>
    <row r="33" spans="1:9" ht="12.75" customHeight="1">
      <c r="A33" s="93">
        <v>28</v>
      </c>
      <c r="B33" s="134" t="s">
        <v>374</v>
      </c>
      <c r="C33" s="154" t="s">
        <v>2284</v>
      </c>
      <c r="D33" s="152">
        <v>108056</v>
      </c>
      <c r="E33" s="152">
        <v>115774</v>
      </c>
      <c r="F33" s="153">
        <v>154365</v>
      </c>
      <c r="G33" s="76"/>
      <c r="H33" s="76"/>
      <c r="I33" s="76"/>
    </row>
    <row r="34" spans="1:9" ht="12.75" customHeight="1">
      <c r="A34" s="93">
        <v>29</v>
      </c>
      <c r="B34" s="134" t="s">
        <v>375</v>
      </c>
      <c r="C34" s="154" t="s">
        <v>2285</v>
      </c>
      <c r="D34" s="152">
        <v>110821</v>
      </c>
      <c r="E34" s="152">
        <v>118736</v>
      </c>
      <c r="F34" s="153">
        <v>158315</v>
      </c>
      <c r="G34" s="76"/>
      <c r="H34" s="76"/>
      <c r="I34" s="76"/>
    </row>
    <row r="35" spans="1:9" ht="12.75" customHeight="1">
      <c r="A35" s="93">
        <v>30</v>
      </c>
      <c r="B35" s="134" t="s">
        <v>376</v>
      </c>
      <c r="C35" s="154" t="s">
        <v>2286</v>
      </c>
      <c r="D35" s="152">
        <v>113586</v>
      </c>
      <c r="E35" s="152">
        <v>121699</v>
      </c>
      <c r="F35" s="153">
        <v>162265</v>
      </c>
      <c r="G35" s="76"/>
      <c r="H35" s="76"/>
      <c r="I35" s="76"/>
    </row>
    <row r="36" spans="1:9" ht="12.75" customHeight="1">
      <c r="A36" s="93">
        <v>31</v>
      </c>
      <c r="B36" s="134" t="s">
        <v>377</v>
      </c>
      <c r="C36" s="154" t="s">
        <v>2287</v>
      </c>
      <c r="D36" s="152">
        <v>116225</v>
      </c>
      <c r="E36" s="152">
        <v>124526</v>
      </c>
      <c r="F36" s="153">
        <v>166035</v>
      </c>
      <c r="G36" s="76"/>
      <c r="H36" s="76"/>
      <c r="I36" s="76"/>
    </row>
    <row r="37" spans="1:9" ht="12.75" customHeight="1">
      <c r="A37" s="93">
        <v>32</v>
      </c>
      <c r="B37" s="134" t="s">
        <v>378</v>
      </c>
      <c r="C37" s="154" t="s">
        <v>2288</v>
      </c>
      <c r="D37" s="152">
        <v>118986</v>
      </c>
      <c r="E37" s="152">
        <v>127485</v>
      </c>
      <c r="F37" s="153">
        <v>169980</v>
      </c>
      <c r="G37" s="76"/>
      <c r="H37" s="76"/>
      <c r="I37" s="76"/>
    </row>
    <row r="38" spans="1:9" ht="12.75" customHeight="1">
      <c r="A38" s="93">
        <v>33</v>
      </c>
      <c r="B38" s="134" t="s">
        <v>379</v>
      </c>
      <c r="C38" s="154" t="s">
        <v>2289</v>
      </c>
      <c r="D38" s="152">
        <v>121625</v>
      </c>
      <c r="E38" s="152">
        <v>130313</v>
      </c>
      <c r="F38" s="153">
        <v>173750</v>
      </c>
      <c r="G38" s="76"/>
      <c r="H38" s="76"/>
      <c r="I38" s="76"/>
    </row>
    <row r="39" spans="1:9" ht="12.75" customHeight="1">
      <c r="A39" s="93">
        <v>34</v>
      </c>
      <c r="B39" s="134" t="s">
        <v>380</v>
      </c>
      <c r="C39" s="154" t="s">
        <v>2290</v>
      </c>
      <c r="D39" s="152">
        <v>124394</v>
      </c>
      <c r="E39" s="152">
        <v>133279</v>
      </c>
      <c r="F39" s="153">
        <v>177705</v>
      </c>
      <c r="G39" s="76"/>
      <c r="H39" s="76"/>
      <c r="I39" s="76"/>
    </row>
    <row r="40" spans="1:9" ht="12.75" customHeight="1">
      <c r="A40" s="93">
        <v>35</v>
      </c>
      <c r="B40" s="134" t="s">
        <v>381</v>
      </c>
      <c r="C40" s="154" t="s">
        <v>2291</v>
      </c>
      <c r="D40" s="152">
        <v>127029</v>
      </c>
      <c r="E40" s="152">
        <v>136103</v>
      </c>
      <c r="F40" s="153">
        <v>181470</v>
      </c>
      <c r="G40" s="76"/>
      <c r="H40" s="76"/>
      <c r="I40" s="76"/>
    </row>
    <row r="41" spans="1:9" ht="12.75" customHeight="1">
      <c r="A41" s="93">
        <v>36</v>
      </c>
      <c r="B41" s="134" t="s">
        <v>382</v>
      </c>
      <c r="C41" s="154" t="s">
        <v>2292</v>
      </c>
      <c r="D41" s="152">
        <v>134190</v>
      </c>
      <c r="E41" s="152">
        <v>143775</v>
      </c>
      <c r="F41" s="153">
        <v>191700</v>
      </c>
      <c r="G41" s="119"/>
      <c r="H41" s="76"/>
      <c r="I41" s="76"/>
    </row>
    <row r="42" spans="1:9" ht="12.75" customHeight="1">
      <c r="A42" s="93">
        <v>37</v>
      </c>
      <c r="B42" s="134" t="s">
        <v>383</v>
      </c>
      <c r="C42" s="154" t="s">
        <v>2293</v>
      </c>
      <c r="D42" s="152">
        <v>138922</v>
      </c>
      <c r="E42" s="152">
        <v>148845</v>
      </c>
      <c r="F42" s="153">
        <v>198460</v>
      </c>
      <c r="G42" s="119"/>
      <c r="H42" s="76"/>
      <c r="I42" s="76"/>
    </row>
    <row r="43" spans="1:9" ht="12.75" customHeight="1">
      <c r="A43" s="93">
        <v>38</v>
      </c>
      <c r="B43" s="134" t="s">
        <v>384</v>
      </c>
      <c r="C43" s="154" t="s">
        <v>2294</v>
      </c>
      <c r="D43" s="152">
        <v>141694</v>
      </c>
      <c r="E43" s="152">
        <v>151815</v>
      </c>
      <c r="F43" s="153">
        <v>202420</v>
      </c>
      <c r="G43" s="119"/>
      <c r="H43" s="76"/>
      <c r="I43" s="76"/>
    </row>
    <row r="44" spans="1:9" ht="12.75" customHeight="1">
      <c r="A44" s="93">
        <v>39</v>
      </c>
      <c r="B44" s="134" t="s">
        <v>385</v>
      </c>
      <c r="C44" s="154" t="s">
        <v>2295</v>
      </c>
      <c r="D44" s="152">
        <v>144333</v>
      </c>
      <c r="E44" s="152">
        <v>154643</v>
      </c>
      <c r="F44" s="153">
        <v>206190</v>
      </c>
      <c r="G44" s="119"/>
      <c r="H44" s="76"/>
      <c r="I44" s="76"/>
    </row>
    <row r="45" spans="1:9" ht="12.75" customHeight="1">
      <c r="A45" s="93">
        <v>40</v>
      </c>
      <c r="B45" s="134" t="s">
        <v>386</v>
      </c>
      <c r="C45" s="154" t="s">
        <v>2296</v>
      </c>
      <c r="D45" s="152">
        <v>147102</v>
      </c>
      <c r="E45" s="152">
        <v>157609</v>
      </c>
      <c r="F45" s="153">
        <v>210145</v>
      </c>
      <c r="G45" s="119"/>
      <c r="H45" s="76"/>
      <c r="I45" s="76"/>
    </row>
    <row r="46" spans="1:9" ht="12.75" customHeight="1">
      <c r="A46" s="93">
        <v>41</v>
      </c>
      <c r="B46" s="134" t="s">
        <v>387</v>
      </c>
      <c r="C46" s="154" t="s">
        <v>2297</v>
      </c>
      <c r="D46" s="152">
        <v>149737</v>
      </c>
      <c r="E46" s="152">
        <v>160433</v>
      </c>
      <c r="F46" s="153">
        <v>213910</v>
      </c>
      <c r="G46" s="119"/>
      <c r="H46" s="76"/>
      <c r="I46" s="76"/>
    </row>
    <row r="47" spans="1:9" ht="12.75" customHeight="1">
      <c r="A47" s="93">
        <v>42</v>
      </c>
      <c r="B47" s="134" t="s">
        <v>388</v>
      </c>
      <c r="C47" s="154" t="s">
        <v>2298</v>
      </c>
      <c r="D47" s="152">
        <v>152509</v>
      </c>
      <c r="E47" s="152">
        <v>163403</v>
      </c>
      <c r="F47" s="153">
        <v>217870</v>
      </c>
      <c r="G47" s="119"/>
      <c r="H47" s="76"/>
      <c r="I47" s="76"/>
    </row>
    <row r="48" spans="1:9" ht="12.75" customHeight="1">
      <c r="A48" s="93">
        <v>43</v>
      </c>
      <c r="B48" s="134" t="s">
        <v>389</v>
      </c>
      <c r="C48" s="154" t="s">
        <v>2299</v>
      </c>
      <c r="D48" s="152">
        <v>155152</v>
      </c>
      <c r="E48" s="152">
        <v>166234</v>
      </c>
      <c r="F48" s="153">
        <v>221645</v>
      </c>
      <c r="G48" s="125"/>
      <c r="H48" s="76"/>
      <c r="I48" s="76"/>
    </row>
    <row r="49" spans="1:9" ht="12.75" customHeight="1">
      <c r="A49" s="93">
        <v>44</v>
      </c>
      <c r="B49" s="134" t="s">
        <v>390</v>
      </c>
      <c r="C49" s="154" t="s">
        <v>2300</v>
      </c>
      <c r="D49" s="152">
        <v>157787</v>
      </c>
      <c r="E49" s="152">
        <v>169058</v>
      </c>
      <c r="F49" s="153">
        <v>225410</v>
      </c>
      <c r="G49" s="125"/>
      <c r="H49" s="76"/>
      <c r="I49" s="76"/>
    </row>
    <row r="50" spans="1:9" ht="12.75" customHeight="1">
      <c r="A50" s="93">
        <v>45</v>
      </c>
      <c r="B50" s="134" t="s">
        <v>391</v>
      </c>
      <c r="C50" s="154" t="s">
        <v>2301</v>
      </c>
      <c r="D50" s="152">
        <v>160426</v>
      </c>
      <c r="E50" s="152">
        <v>171885</v>
      </c>
      <c r="F50" s="153">
        <v>229180</v>
      </c>
      <c r="G50" s="76"/>
      <c r="H50" s="76"/>
      <c r="I50" s="76"/>
    </row>
    <row r="51" spans="1:9" ht="12.75" customHeight="1">
      <c r="A51" s="93">
        <v>46</v>
      </c>
      <c r="B51" s="134" t="s">
        <v>392</v>
      </c>
      <c r="C51" s="154" t="s">
        <v>2302</v>
      </c>
      <c r="D51" s="152">
        <v>163198</v>
      </c>
      <c r="E51" s="152">
        <v>174855</v>
      </c>
      <c r="F51" s="153">
        <v>233140</v>
      </c>
      <c r="G51" s="76"/>
      <c r="H51" s="76"/>
      <c r="I51" s="76"/>
    </row>
    <row r="52" spans="1:9" ht="12.75" customHeight="1">
      <c r="A52" s="93">
        <v>47</v>
      </c>
      <c r="B52" s="134" t="s">
        <v>393</v>
      </c>
      <c r="C52" s="154" t="s">
        <v>2303</v>
      </c>
      <c r="D52" s="152">
        <v>165837</v>
      </c>
      <c r="E52" s="152">
        <v>177683</v>
      </c>
      <c r="F52" s="153">
        <v>236910</v>
      </c>
      <c r="G52" s="76"/>
      <c r="H52" s="76"/>
      <c r="I52" s="76"/>
    </row>
    <row r="53" spans="1:9" ht="12.75" customHeight="1">
      <c r="A53" s="93">
        <v>48</v>
      </c>
      <c r="B53" s="134" t="s">
        <v>394</v>
      </c>
      <c r="C53" s="154" t="s">
        <v>2304</v>
      </c>
      <c r="D53" s="152">
        <v>168343</v>
      </c>
      <c r="E53" s="152">
        <v>180368</v>
      </c>
      <c r="F53" s="153">
        <v>240490</v>
      </c>
      <c r="G53" s="76"/>
      <c r="H53" s="76"/>
      <c r="I53" s="76"/>
    </row>
    <row r="54" spans="1:9" ht="12.75" customHeight="1">
      <c r="A54" s="93">
        <v>49</v>
      </c>
      <c r="B54" s="134" t="s">
        <v>395</v>
      </c>
      <c r="C54" s="154" t="s">
        <v>2305</v>
      </c>
      <c r="D54" s="152">
        <v>170982</v>
      </c>
      <c r="E54" s="152">
        <v>183195</v>
      </c>
      <c r="F54" s="153">
        <v>244260</v>
      </c>
      <c r="G54" s="76"/>
      <c r="H54" s="76"/>
      <c r="I54" s="76"/>
    </row>
    <row r="55" spans="1:9" ht="12.75" customHeight="1">
      <c r="A55" s="93">
        <v>50</v>
      </c>
      <c r="B55" s="134" t="s">
        <v>396</v>
      </c>
      <c r="C55" s="154" t="s">
        <v>2306</v>
      </c>
      <c r="D55" s="152">
        <v>171990</v>
      </c>
      <c r="E55" s="152">
        <v>184275</v>
      </c>
      <c r="F55" s="153">
        <v>245700</v>
      </c>
      <c r="G55" s="76"/>
      <c r="H55" s="76"/>
      <c r="I55" s="76"/>
    </row>
    <row r="56" spans="1:9" ht="12.75" customHeight="1">
      <c r="A56" s="93">
        <v>51</v>
      </c>
      <c r="B56" s="134" t="s">
        <v>397</v>
      </c>
      <c r="C56" s="154" t="s">
        <v>2307</v>
      </c>
      <c r="D56" s="152">
        <v>172900</v>
      </c>
      <c r="E56" s="152">
        <v>185250</v>
      </c>
      <c r="F56" s="153">
        <v>247000</v>
      </c>
      <c r="G56" s="76"/>
      <c r="H56" s="76"/>
      <c r="I56" s="76"/>
    </row>
    <row r="57" spans="1:9" ht="12.75" customHeight="1">
      <c r="A57" s="93">
        <v>52</v>
      </c>
      <c r="B57" s="134" t="s">
        <v>398</v>
      </c>
      <c r="C57" s="154" t="s">
        <v>2308</v>
      </c>
      <c r="D57" s="152">
        <v>175357</v>
      </c>
      <c r="E57" s="152">
        <v>187883</v>
      </c>
      <c r="F57" s="153">
        <v>250510</v>
      </c>
      <c r="G57" s="76"/>
      <c r="H57" s="76"/>
      <c r="I57" s="76"/>
    </row>
    <row r="58" spans="1:9" ht="12.75" customHeight="1">
      <c r="A58" s="93">
        <v>53</v>
      </c>
      <c r="B58" s="134" t="s">
        <v>399</v>
      </c>
      <c r="C58" s="154" t="s">
        <v>2309</v>
      </c>
      <c r="D58" s="152">
        <v>177947</v>
      </c>
      <c r="E58" s="152">
        <v>190658</v>
      </c>
      <c r="F58" s="153">
        <v>254210</v>
      </c>
      <c r="G58" s="76"/>
      <c r="H58" s="76"/>
      <c r="I58" s="76"/>
    </row>
    <row r="59" spans="1:9" ht="12.75" customHeight="1">
      <c r="A59" s="93">
        <v>54</v>
      </c>
      <c r="B59" s="134" t="s">
        <v>400</v>
      </c>
      <c r="C59" s="154" t="s">
        <v>2310</v>
      </c>
      <c r="D59" s="152">
        <v>180408</v>
      </c>
      <c r="E59" s="152">
        <v>193294</v>
      </c>
      <c r="F59" s="153">
        <v>257725</v>
      </c>
      <c r="G59" s="76"/>
      <c r="H59" s="76"/>
      <c r="I59" s="76"/>
    </row>
    <row r="60" spans="1:9" ht="12.75" customHeight="1">
      <c r="A60" s="93">
        <v>55</v>
      </c>
      <c r="B60" s="134" t="s">
        <v>401</v>
      </c>
      <c r="C60" s="154" t="s">
        <v>2311</v>
      </c>
      <c r="D60" s="152">
        <v>182994</v>
      </c>
      <c r="E60" s="152">
        <v>196065</v>
      </c>
      <c r="F60" s="153">
        <v>261420</v>
      </c>
      <c r="G60" s="76"/>
      <c r="H60" s="76"/>
      <c r="I60" s="76"/>
    </row>
    <row r="61" spans="1:9" ht="12.75" customHeight="1">
      <c r="A61" s="93">
        <v>56</v>
      </c>
      <c r="B61" s="134" t="s">
        <v>402</v>
      </c>
      <c r="C61" s="154" t="s">
        <v>2312</v>
      </c>
      <c r="D61" s="152">
        <v>185455</v>
      </c>
      <c r="E61" s="152">
        <v>198701</v>
      </c>
      <c r="F61" s="153">
        <v>264935</v>
      </c>
      <c r="G61" s="76"/>
      <c r="H61" s="76"/>
      <c r="I61" s="76"/>
    </row>
    <row r="62" spans="1:9" ht="12.75" customHeight="1">
      <c r="A62" s="93">
        <v>57</v>
      </c>
      <c r="B62" s="134" t="s">
        <v>403</v>
      </c>
      <c r="C62" s="154" t="s">
        <v>2313</v>
      </c>
      <c r="D62" s="152">
        <v>187912</v>
      </c>
      <c r="E62" s="152">
        <v>201334</v>
      </c>
      <c r="F62" s="153">
        <v>268445</v>
      </c>
      <c r="G62" s="76"/>
      <c r="H62" s="76"/>
      <c r="I62" s="76"/>
    </row>
    <row r="63" spans="1:9" ht="12.75" customHeight="1">
      <c r="A63" s="93">
        <v>58</v>
      </c>
      <c r="B63" s="134" t="s">
        <v>404</v>
      </c>
      <c r="C63" s="154" t="s">
        <v>2314</v>
      </c>
      <c r="D63" s="152">
        <v>190372</v>
      </c>
      <c r="E63" s="152">
        <v>203970</v>
      </c>
      <c r="F63" s="153">
        <v>271960</v>
      </c>
      <c r="G63" s="76"/>
      <c r="H63" s="76"/>
      <c r="I63" s="76"/>
    </row>
    <row r="64" spans="1:9" ht="12.75" customHeight="1">
      <c r="A64" s="93">
        <v>59</v>
      </c>
      <c r="B64" s="134" t="s">
        <v>405</v>
      </c>
      <c r="C64" s="154" t="s">
        <v>2315</v>
      </c>
      <c r="D64" s="152">
        <v>192833</v>
      </c>
      <c r="E64" s="152">
        <v>206606</v>
      </c>
      <c r="F64" s="153">
        <v>275475</v>
      </c>
      <c r="G64" s="76"/>
      <c r="H64" s="76"/>
      <c r="I64" s="76"/>
    </row>
    <row r="65" spans="1:9" ht="12.75" customHeight="1">
      <c r="A65" s="93">
        <v>60</v>
      </c>
      <c r="B65" s="134" t="s">
        <v>406</v>
      </c>
      <c r="C65" s="154" t="s">
        <v>2316</v>
      </c>
      <c r="D65" s="152">
        <v>195290</v>
      </c>
      <c r="E65" s="152">
        <v>209239</v>
      </c>
      <c r="F65" s="153">
        <v>278985</v>
      </c>
      <c r="G65" s="76"/>
      <c r="H65" s="76"/>
      <c r="I65" s="76"/>
    </row>
    <row r="66" spans="1:9" ht="12.75" customHeight="1">
      <c r="A66" s="93">
        <v>61</v>
      </c>
      <c r="B66" s="134" t="s">
        <v>407</v>
      </c>
      <c r="C66" s="154" t="s">
        <v>2317</v>
      </c>
      <c r="D66" s="152">
        <v>197750</v>
      </c>
      <c r="E66" s="152">
        <v>211875</v>
      </c>
      <c r="F66" s="153">
        <v>282500</v>
      </c>
      <c r="G66" s="76"/>
      <c r="H66" s="76"/>
      <c r="I66" s="76"/>
    </row>
    <row r="67" spans="1:9" ht="12.75" customHeight="1">
      <c r="A67" s="93">
        <v>62</v>
      </c>
      <c r="B67" s="134" t="s">
        <v>408</v>
      </c>
      <c r="C67" s="154" t="s">
        <v>2318</v>
      </c>
      <c r="D67" s="152">
        <v>200207</v>
      </c>
      <c r="E67" s="152">
        <v>214508</v>
      </c>
      <c r="F67" s="153">
        <v>286010</v>
      </c>
      <c r="G67" s="76"/>
      <c r="H67" s="76"/>
      <c r="I67" s="76"/>
    </row>
    <row r="68" spans="1:9" ht="12.75" customHeight="1">
      <c r="A68" s="93">
        <v>63</v>
      </c>
      <c r="B68" s="134" t="s">
        <v>409</v>
      </c>
      <c r="C68" s="154" t="s">
        <v>2319</v>
      </c>
      <c r="D68" s="152">
        <v>202668</v>
      </c>
      <c r="E68" s="152">
        <v>217144</v>
      </c>
      <c r="F68" s="153">
        <v>289525</v>
      </c>
      <c r="G68" s="76"/>
      <c r="H68" s="76"/>
      <c r="I68" s="76"/>
    </row>
    <row r="69" spans="1:9" ht="12.75" customHeight="1">
      <c r="A69" s="93">
        <v>64</v>
      </c>
      <c r="B69" s="134" t="s">
        <v>410</v>
      </c>
      <c r="C69" s="154" t="s">
        <v>2320</v>
      </c>
      <c r="D69" s="152">
        <v>205125</v>
      </c>
      <c r="E69" s="152">
        <v>219776</v>
      </c>
      <c r="F69" s="153">
        <v>293035</v>
      </c>
      <c r="G69" s="76"/>
      <c r="H69" s="76"/>
      <c r="I69" s="76"/>
    </row>
    <row r="70" spans="1:9" ht="12.75" customHeight="1">
      <c r="A70" s="93">
        <v>65</v>
      </c>
      <c r="B70" s="134" t="s">
        <v>411</v>
      </c>
      <c r="C70" s="154" t="s">
        <v>2321</v>
      </c>
      <c r="D70" s="152">
        <v>207585</v>
      </c>
      <c r="E70" s="152">
        <v>222413</v>
      </c>
      <c r="F70" s="153">
        <v>296550</v>
      </c>
      <c r="G70" s="76"/>
      <c r="H70" s="76"/>
      <c r="I70" s="76"/>
    </row>
    <row r="71" spans="1:9" ht="12.75" customHeight="1">
      <c r="A71" s="93">
        <v>66</v>
      </c>
      <c r="B71" s="134" t="s">
        <v>412</v>
      </c>
      <c r="C71" s="154" t="s">
        <v>2322</v>
      </c>
      <c r="D71" s="152">
        <v>209913</v>
      </c>
      <c r="E71" s="152">
        <v>224906</v>
      </c>
      <c r="F71" s="153">
        <v>299875</v>
      </c>
      <c r="G71" s="76"/>
      <c r="H71" s="76"/>
      <c r="I71" s="76"/>
    </row>
    <row r="72" spans="1:9" ht="12.75" customHeight="1">
      <c r="A72" s="93">
        <v>67</v>
      </c>
      <c r="B72" s="134" t="s">
        <v>413</v>
      </c>
      <c r="C72" s="154" t="s">
        <v>2323</v>
      </c>
      <c r="D72" s="152">
        <v>212373</v>
      </c>
      <c r="E72" s="152">
        <v>227543</v>
      </c>
      <c r="F72" s="153">
        <v>303390</v>
      </c>
      <c r="G72" s="76"/>
      <c r="H72" s="76"/>
      <c r="I72" s="76"/>
    </row>
    <row r="73" spans="1:9" ht="12.75" customHeight="1">
      <c r="A73" s="93">
        <v>68</v>
      </c>
      <c r="B73" s="134" t="s">
        <v>414</v>
      </c>
      <c r="C73" s="154" t="s">
        <v>2324</v>
      </c>
      <c r="D73" s="152">
        <v>214830</v>
      </c>
      <c r="E73" s="152">
        <v>230175</v>
      </c>
      <c r="F73" s="153">
        <v>306900</v>
      </c>
      <c r="G73" s="76"/>
      <c r="H73" s="76"/>
      <c r="I73" s="76"/>
    </row>
    <row r="74" spans="1:9" ht="12.75" customHeight="1">
      <c r="A74" s="93">
        <v>69</v>
      </c>
      <c r="B74" s="134" t="s">
        <v>415</v>
      </c>
      <c r="C74" s="154" t="s">
        <v>2325</v>
      </c>
      <c r="D74" s="152">
        <v>217161</v>
      </c>
      <c r="E74" s="152">
        <v>232673</v>
      </c>
      <c r="F74" s="153">
        <v>310230</v>
      </c>
      <c r="G74" s="76"/>
      <c r="H74" s="76"/>
      <c r="I74" s="76"/>
    </row>
    <row r="75" spans="1:9" ht="12.75" customHeight="1">
      <c r="A75" s="93">
        <v>70</v>
      </c>
      <c r="B75" s="134" t="s">
        <v>416</v>
      </c>
      <c r="C75" s="154" t="s">
        <v>2326</v>
      </c>
      <c r="D75" s="152">
        <v>225666</v>
      </c>
      <c r="E75" s="152">
        <v>241785</v>
      </c>
      <c r="F75" s="153">
        <v>322380</v>
      </c>
      <c r="G75" s="119"/>
      <c r="H75" s="76"/>
      <c r="I75" s="76"/>
    </row>
    <row r="76" spans="1:9" ht="12.75" customHeight="1">
      <c r="A76" s="93">
        <v>71</v>
      </c>
      <c r="B76" s="134" t="s">
        <v>417</v>
      </c>
      <c r="C76" s="154" t="s">
        <v>2327</v>
      </c>
      <c r="D76" s="152">
        <v>243499</v>
      </c>
      <c r="E76" s="152">
        <v>260891</v>
      </c>
      <c r="F76" s="153">
        <v>347855</v>
      </c>
      <c r="G76" s="119"/>
      <c r="H76" s="76"/>
      <c r="I76" s="76"/>
    </row>
    <row r="77" spans="1:9" ht="12.75" customHeight="1">
      <c r="A77" s="93">
        <v>72</v>
      </c>
      <c r="B77" s="134" t="s">
        <v>418</v>
      </c>
      <c r="C77" s="154" t="s">
        <v>2328</v>
      </c>
      <c r="D77" s="152">
        <v>246057</v>
      </c>
      <c r="E77" s="152">
        <v>263633</v>
      </c>
      <c r="F77" s="153">
        <v>351510</v>
      </c>
      <c r="G77" s="119"/>
      <c r="H77" s="76"/>
      <c r="I77" s="76"/>
    </row>
    <row r="78" spans="1:9" ht="12.75" customHeight="1">
      <c r="A78" s="93">
        <v>73</v>
      </c>
      <c r="B78" s="134" t="s">
        <v>419</v>
      </c>
      <c r="C78" s="154" t="s">
        <v>2329</v>
      </c>
      <c r="D78" s="152">
        <v>248752</v>
      </c>
      <c r="E78" s="152">
        <v>266520</v>
      </c>
      <c r="F78" s="153">
        <v>355360</v>
      </c>
      <c r="G78" s="119"/>
      <c r="H78" s="76"/>
      <c r="I78" s="76"/>
    </row>
    <row r="79" spans="1:9" ht="12.75" customHeight="1">
      <c r="A79" s="93">
        <v>74</v>
      </c>
      <c r="B79" s="134" t="s">
        <v>420</v>
      </c>
      <c r="C79" s="154" t="s">
        <v>2330</v>
      </c>
      <c r="D79" s="152">
        <v>251311</v>
      </c>
      <c r="E79" s="152">
        <v>269261</v>
      </c>
      <c r="F79" s="153">
        <v>359015</v>
      </c>
      <c r="G79" s="119"/>
      <c r="H79" s="76"/>
      <c r="I79" s="76"/>
    </row>
    <row r="80" spans="1:9" ht="12.75" customHeight="1">
      <c r="A80" s="93">
        <v>75</v>
      </c>
      <c r="B80" s="134" t="s">
        <v>421</v>
      </c>
      <c r="C80" s="154" t="s">
        <v>2331</v>
      </c>
      <c r="D80" s="152">
        <v>253862</v>
      </c>
      <c r="E80" s="152">
        <v>271995</v>
      </c>
      <c r="F80" s="153">
        <v>362660</v>
      </c>
      <c r="G80" s="119"/>
      <c r="H80" s="76"/>
      <c r="I80" s="76"/>
    </row>
    <row r="81" spans="1:9" ht="12.75" customHeight="1">
      <c r="A81" s="93">
        <v>76</v>
      </c>
      <c r="B81" s="134" t="s">
        <v>422</v>
      </c>
      <c r="C81" s="154" t="s">
        <v>2332</v>
      </c>
      <c r="D81" s="152">
        <v>256417</v>
      </c>
      <c r="E81" s="152">
        <v>274733</v>
      </c>
      <c r="F81" s="153">
        <v>366310</v>
      </c>
      <c r="G81" s="119"/>
      <c r="H81" s="76"/>
      <c r="I81" s="76"/>
    </row>
    <row r="82" spans="1:9" ht="12.75" customHeight="1">
      <c r="A82" s="93">
        <v>77</v>
      </c>
      <c r="B82" s="134" t="s">
        <v>423</v>
      </c>
      <c r="C82" s="154" t="s">
        <v>2333</v>
      </c>
      <c r="D82" s="152">
        <v>259116</v>
      </c>
      <c r="E82" s="152">
        <v>277624</v>
      </c>
      <c r="F82" s="153">
        <v>370165</v>
      </c>
      <c r="G82" s="119"/>
      <c r="H82" s="76"/>
      <c r="I82" s="76"/>
    </row>
    <row r="83" spans="1:9" ht="12.75" customHeight="1">
      <c r="A83" s="93">
        <v>78</v>
      </c>
      <c r="B83" s="134" t="s">
        <v>424</v>
      </c>
      <c r="C83" s="154" t="s">
        <v>2334</v>
      </c>
      <c r="D83" s="152">
        <v>261671</v>
      </c>
      <c r="E83" s="152">
        <v>280361</v>
      </c>
      <c r="F83" s="153">
        <v>373815</v>
      </c>
      <c r="G83" s="119"/>
      <c r="H83" s="76"/>
      <c r="I83" s="76"/>
    </row>
    <row r="84" spans="1:9" ht="12.75" customHeight="1">
      <c r="A84" s="93">
        <v>79</v>
      </c>
      <c r="B84" s="134" t="s">
        <v>425</v>
      </c>
      <c r="C84" s="154" t="s">
        <v>2335</v>
      </c>
      <c r="D84" s="152">
        <v>264229</v>
      </c>
      <c r="E84" s="152">
        <v>283103</v>
      </c>
      <c r="F84" s="153">
        <v>377470</v>
      </c>
      <c r="G84" s="119"/>
      <c r="H84" s="76"/>
      <c r="I84" s="76"/>
    </row>
    <row r="85" spans="1:9" ht="12.75" customHeight="1">
      <c r="A85" s="93">
        <v>80</v>
      </c>
      <c r="B85" s="134" t="s">
        <v>426</v>
      </c>
      <c r="C85" s="154" t="s">
        <v>2336</v>
      </c>
      <c r="D85" s="152">
        <v>266784</v>
      </c>
      <c r="E85" s="152">
        <v>285840</v>
      </c>
      <c r="F85" s="153">
        <v>381120</v>
      </c>
      <c r="G85" s="119"/>
      <c r="H85" s="76"/>
      <c r="I85" s="76"/>
    </row>
    <row r="86" spans="1:9" ht="12.75" customHeight="1">
      <c r="A86" s="93">
        <v>81</v>
      </c>
      <c r="B86" s="134" t="s">
        <v>427</v>
      </c>
      <c r="C86" s="154" t="s">
        <v>2337</v>
      </c>
      <c r="D86" s="152">
        <v>269336</v>
      </c>
      <c r="E86" s="152">
        <v>288574</v>
      </c>
      <c r="F86" s="153">
        <v>384765</v>
      </c>
      <c r="G86" s="119"/>
      <c r="H86" s="76"/>
      <c r="I86" s="76"/>
    </row>
    <row r="87" spans="1:9" ht="12.75" customHeight="1">
      <c r="A87" s="93">
        <v>82</v>
      </c>
      <c r="B87" s="134" t="s">
        <v>428</v>
      </c>
      <c r="C87" s="154" t="s">
        <v>2338</v>
      </c>
      <c r="D87" s="152">
        <v>271894</v>
      </c>
      <c r="E87" s="152">
        <v>291315</v>
      </c>
      <c r="F87" s="153">
        <v>388420</v>
      </c>
      <c r="G87" s="119"/>
      <c r="H87" s="76"/>
      <c r="I87" s="76"/>
    </row>
    <row r="88" spans="1:9" ht="12.75" customHeight="1">
      <c r="A88" s="93">
        <v>83</v>
      </c>
      <c r="B88" s="134" t="s">
        <v>429</v>
      </c>
      <c r="C88" s="154" t="s">
        <v>2339</v>
      </c>
      <c r="D88" s="152">
        <v>274449</v>
      </c>
      <c r="E88" s="152">
        <v>294053</v>
      </c>
      <c r="F88" s="153">
        <v>392070</v>
      </c>
      <c r="G88" s="119"/>
      <c r="H88" s="76"/>
      <c r="I88" s="76"/>
    </row>
    <row r="89" spans="1:9" ht="12.75" customHeight="1">
      <c r="A89" s="93">
        <v>84</v>
      </c>
      <c r="B89" s="134" t="s">
        <v>430</v>
      </c>
      <c r="C89" s="154" t="s">
        <v>2340</v>
      </c>
      <c r="D89" s="152">
        <v>281764</v>
      </c>
      <c r="E89" s="152">
        <v>301890</v>
      </c>
      <c r="F89" s="153">
        <v>402520</v>
      </c>
      <c r="G89" s="119"/>
      <c r="H89" s="76"/>
      <c r="I89" s="76"/>
    </row>
    <row r="90" spans="1:9" ht="12.75" customHeight="1">
      <c r="A90" s="93">
        <v>85</v>
      </c>
      <c r="B90" s="134" t="s">
        <v>431</v>
      </c>
      <c r="C90" s="154" t="s">
        <v>2341</v>
      </c>
      <c r="D90" s="152">
        <v>284361</v>
      </c>
      <c r="E90" s="152">
        <v>304673</v>
      </c>
      <c r="F90" s="153">
        <v>406230</v>
      </c>
      <c r="G90" s="119"/>
      <c r="H90" s="76"/>
      <c r="I90" s="76"/>
    </row>
    <row r="91" spans="1:9" ht="12.75" customHeight="1">
      <c r="A91" s="93">
        <v>86</v>
      </c>
      <c r="B91" s="134" t="s">
        <v>432</v>
      </c>
      <c r="C91" s="154" t="s">
        <v>2342</v>
      </c>
      <c r="D91" s="152">
        <v>286965</v>
      </c>
      <c r="E91" s="152">
        <v>307463</v>
      </c>
      <c r="F91" s="153">
        <v>409950</v>
      </c>
      <c r="G91" s="119"/>
      <c r="H91" s="76"/>
      <c r="I91" s="76"/>
    </row>
    <row r="92" spans="1:9" ht="12.75" customHeight="1">
      <c r="A92" s="93">
        <v>87</v>
      </c>
      <c r="B92" s="134" t="s">
        <v>433</v>
      </c>
      <c r="C92" s="154" t="s">
        <v>2343</v>
      </c>
      <c r="D92" s="152">
        <v>289566</v>
      </c>
      <c r="E92" s="152">
        <v>310249</v>
      </c>
      <c r="F92" s="153">
        <v>413665</v>
      </c>
      <c r="G92" s="119"/>
      <c r="H92" s="76"/>
      <c r="I92" s="76"/>
    </row>
    <row r="93" spans="1:9" ht="12.75" customHeight="1">
      <c r="A93" s="93">
        <v>88</v>
      </c>
      <c r="B93" s="134" t="s">
        <v>434</v>
      </c>
      <c r="C93" s="154" t="s">
        <v>2344</v>
      </c>
      <c r="D93" s="152">
        <v>292023</v>
      </c>
      <c r="E93" s="152">
        <v>312881</v>
      </c>
      <c r="F93" s="153">
        <v>417175</v>
      </c>
      <c r="G93" s="119"/>
      <c r="H93" s="76"/>
      <c r="I93" s="76"/>
    </row>
    <row r="94" spans="1:9" ht="12.75" customHeight="1">
      <c r="A94" s="93">
        <v>89</v>
      </c>
      <c r="B94" s="134" t="s">
        <v>435</v>
      </c>
      <c r="C94" s="154" t="s">
        <v>2345</v>
      </c>
      <c r="D94" s="152">
        <v>294620</v>
      </c>
      <c r="E94" s="152">
        <v>315664</v>
      </c>
      <c r="F94" s="153">
        <v>420885</v>
      </c>
      <c r="G94" s="119"/>
      <c r="H94" s="76"/>
      <c r="I94" s="76"/>
    </row>
    <row r="95" spans="1:9" ht="12.75" customHeight="1">
      <c r="A95" s="93">
        <v>90</v>
      </c>
      <c r="B95" s="134" t="s">
        <v>436</v>
      </c>
      <c r="C95" s="154" t="s">
        <v>2346</v>
      </c>
      <c r="D95" s="152">
        <v>297224</v>
      </c>
      <c r="E95" s="152">
        <v>318454</v>
      </c>
      <c r="F95" s="153">
        <v>424605</v>
      </c>
      <c r="G95" s="119"/>
      <c r="H95" s="76"/>
      <c r="I95" s="76"/>
    </row>
    <row r="96" spans="1:9" ht="12.75" customHeight="1">
      <c r="A96" s="93">
        <v>91</v>
      </c>
      <c r="B96" s="134" t="s">
        <v>437</v>
      </c>
      <c r="C96" s="154" t="s">
        <v>2347</v>
      </c>
      <c r="D96" s="152">
        <v>299681</v>
      </c>
      <c r="E96" s="152">
        <v>321086</v>
      </c>
      <c r="F96" s="153">
        <v>428115</v>
      </c>
      <c r="G96" s="119"/>
      <c r="H96" s="76"/>
      <c r="I96" s="76"/>
    </row>
    <row r="97" spans="1:9" ht="12.75" customHeight="1">
      <c r="A97" s="93">
        <v>92</v>
      </c>
      <c r="B97" s="134" t="s">
        <v>438</v>
      </c>
      <c r="C97" s="154" t="s">
        <v>2348</v>
      </c>
      <c r="D97" s="152">
        <v>302285</v>
      </c>
      <c r="E97" s="152">
        <v>323876</v>
      </c>
      <c r="F97" s="153">
        <v>431835</v>
      </c>
      <c r="G97" s="119"/>
      <c r="H97" s="76"/>
      <c r="I97" s="76"/>
    </row>
    <row r="98" spans="1:9" ht="12.75" customHeight="1">
      <c r="A98" s="93">
        <v>93</v>
      </c>
      <c r="B98" s="134" t="s">
        <v>439</v>
      </c>
      <c r="C98" s="154" t="s">
        <v>2349</v>
      </c>
      <c r="D98" s="152">
        <v>304735</v>
      </c>
      <c r="E98" s="152">
        <v>326501</v>
      </c>
      <c r="F98" s="153">
        <v>435335</v>
      </c>
      <c r="G98" s="119"/>
      <c r="H98" s="76"/>
      <c r="I98" s="76"/>
    </row>
    <row r="99" spans="1:9" ht="12.75" customHeight="1">
      <c r="A99" s="93">
        <v>94</v>
      </c>
      <c r="B99" s="134" t="s">
        <v>440</v>
      </c>
      <c r="C99" s="154" t="s">
        <v>2350</v>
      </c>
      <c r="D99" s="152">
        <v>307335</v>
      </c>
      <c r="E99" s="152">
        <v>329288</v>
      </c>
      <c r="F99" s="153">
        <v>439050</v>
      </c>
      <c r="G99" s="119"/>
      <c r="H99" s="76"/>
      <c r="I99" s="76"/>
    </row>
    <row r="100" spans="1:9" ht="12.75" customHeight="1">
      <c r="A100" s="93">
        <v>95</v>
      </c>
      <c r="B100" s="134" t="s">
        <v>441</v>
      </c>
      <c r="C100" s="154" t="s">
        <v>2351</v>
      </c>
      <c r="D100" s="152">
        <v>308665</v>
      </c>
      <c r="E100" s="152">
        <v>330713</v>
      </c>
      <c r="F100" s="153">
        <v>440950</v>
      </c>
      <c r="G100" s="119"/>
      <c r="H100" s="76"/>
      <c r="I100" s="76"/>
    </row>
    <row r="101" spans="1:9" ht="12.75" customHeight="1">
      <c r="A101" s="93">
        <v>96</v>
      </c>
      <c r="B101" s="134" t="s">
        <v>442</v>
      </c>
      <c r="C101" s="154" t="s">
        <v>2352</v>
      </c>
      <c r="D101" s="152">
        <v>309754</v>
      </c>
      <c r="E101" s="152">
        <v>331879</v>
      </c>
      <c r="F101" s="153">
        <v>442505</v>
      </c>
      <c r="G101" s="119"/>
      <c r="H101" s="76"/>
      <c r="I101" s="76"/>
    </row>
    <row r="102" spans="1:9" ht="12.75" customHeight="1">
      <c r="A102" s="93">
        <v>97</v>
      </c>
      <c r="B102" s="134" t="s">
        <v>443</v>
      </c>
      <c r="C102" s="154" t="s">
        <v>2353</v>
      </c>
      <c r="D102" s="152">
        <v>310657</v>
      </c>
      <c r="E102" s="152">
        <v>332846</v>
      </c>
      <c r="F102" s="153">
        <v>443795</v>
      </c>
      <c r="G102" s="119"/>
      <c r="H102" s="76"/>
      <c r="I102" s="76"/>
    </row>
    <row r="103" spans="1:9" ht="12.75" customHeight="1">
      <c r="A103" s="93">
        <v>98</v>
      </c>
      <c r="B103" s="134" t="s">
        <v>444</v>
      </c>
      <c r="C103" s="154" t="s">
        <v>2354</v>
      </c>
      <c r="D103" s="152">
        <v>311759</v>
      </c>
      <c r="E103" s="152">
        <v>334028</v>
      </c>
      <c r="F103" s="153">
        <v>445370</v>
      </c>
      <c r="G103" s="119"/>
      <c r="H103" s="76"/>
      <c r="I103" s="76"/>
    </row>
    <row r="104" spans="1:9" ht="12.75" customHeight="1">
      <c r="A104" s="93">
        <v>99</v>
      </c>
      <c r="B104" s="134" t="s">
        <v>445</v>
      </c>
      <c r="C104" s="154" t="s">
        <v>2355</v>
      </c>
      <c r="D104" s="152">
        <v>312977</v>
      </c>
      <c r="E104" s="152">
        <v>335333</v>
      </c>
      <c r="F104" s="153">
        <v>447110</v>
      </c>
      <c r="G104" s="119"/>
      <c r="H104" s="76"/>
      <c r="I104" s="76"/>
    </row>
    <row r="105" spans="1:9" ht="12.75" customHeight="1">
      <c r="A105" s="93">
        <v>100</v>
      </c>
      <c r="B105" s="134" t="s">
        <v>446</v>
      </c>
      <c r="C105" s="154" t="s">
        <v>2356</v>
      </c>
      <c r="D105" s="152">
        <v>314108</v>
      </c>
      <c r="E105" s="152">
        <v>336544</v>
      </c>
      <c r="F105" s="153">
        <v>448725</v>
      </c>
      <c r="G105" s="119"/>
      <c r="H105" s="76"/>
      <c r="I105" s="76"/>
    </row>
    <row r="106" spans="1:9" ht="12.75" customHeight="1">
      <c r="A106" s="93">
        <v>101</v>
      </c>
      <c r="B106" s="134" t="s">
        <v>447</v>
      </c>
      <c r="C106" s="154" t="s">
        <v>2357</v>
      </c>
      <c r="D106" s="152">
        <v>315259</v>
      </c>
      <c r="E106" s="152">
        <v>337778</v>
      </c>
      <c r="F106" s="153">
        <v>450370</v>
      </c>
      <c r="G106" s="76"/>
      <c r="H106" s="76"/>
      <c r="I106" s="76"/>
    </row>
    <row r="107" spans="1:9" ht="12.75" customHeight="1">
      <c r="A107" s="93">
        <v>102</v>
      </c>
      <c r="B107" s="134" t="s">
        <v>448</v>
      </c>
      <c r="C107" s="154" t="s">
        <v>2358</v>
      </c>
      <c r="D107" s="152">
        <v>316428</v>
      </c>
      <c r="E107" s="152">
        <v>339030</v>
      </c>
      <c r="F107" s="153">
        <v>452040</v>
      </c>
      <c r="G107" s="76"/>
      <c r="H107" s="76"/>
      <c r="I107" s="76"/>
    </row>
    <row r="108" spans="1:9" ht="12.75" customHeight="1">
      <c r="A108" s="93">
        <v>103</v>
      </c>
      <c r="B108" s="134" t="s">
        <v>449</v>
      </c>
      <c r="C108" s="154" t="s">
        <v>2359</v>
      </c>
      <c r="D108" s="152">
        <v>317443</v>
      </c>
      <c r="E108" s="152">
        <v>340118</v>
      </c>
      <c r="F108" s="153">
        <v>453490</v>
      </c>
      <c r="G108" s="76"/>
      <c r="H108" s="76"/>
      <c r="I108" s="76"/>
    </row>
    <row r="109" spans="1:9" ht="12.75" customHeight="1">
      <c r="A109" s="93">
        <v>104</v>
      </c>
      <c r="B109" s="134" t="s">
        <v>450</v>
      </c>
      <c r="C109" s="154" t="s">
        <v>2360</v>
      </c>
      <c r="D109" s="152">
        <v>317751</v>
      </c>
      <c r="E109" s="152">
        <v>340448</v>
      </c>
      <c r="F109" s="153">
        <v>453930</v>
      </c>
      <c r="G109" s="76"/>
      <c r="H109" s="76"/>
      <c r="I109" s="76"/>
    </row>
    <row r="110" spans="1:9" ht="12.75" customHeight="1">
      <c r="A110" s="93">
        <v>105</v>
      </c>
      <c r="B110" s="134" t="s">
        <v>451</v>
      </c>
      <c r="C110" s="154" t="s">
        <v>2361</v>
      </c>
      <c r="D110" s="152">
        <v>320100</v>
      </c>
      <c r="E110" s="152">
        <v>342964</v>
      </c>
      <c r="F110" s="153">
        <v>457285</v>
      </c>
      <c r="G110" s="76"/>
      <c r="H110" s="76"/>
      <c r="I110" s="76"/>
    </row>
    <row r="111" spans="1:9" ht="12.75" customHeight="1">
      <c r="A111" s="93">
        <v>106</v>
      </c>
      <c r="B111" s="134" t="s">
        <v>452</v>
      </c>
      <c r="C111" s="154" t="s">
        <v>2362</v>
      </c>
      <c r="D111" s="152">
        <v>322448</v>
      </c>
      <c r="E111" s="152">
        <v>345480</v>
      </c>
      <c r="F111" s="153">
        <v>460640</v>
      </c>
      <c r="G111" s="76"/>
      <c r="H111" s="76"/>
      <c r="I111" s="76"/>
    </row>
    <row r="112" spans="1:9" ht="12.75" customHeight="1">
      <c r="A112" s="93">
        <v>107</v>
      </c>
      <c r="B112" s="134" t="s">
        <v>453</v>
      </c>
      <c r="C112" s="154" t="s">
        <v>2363</v>
      </c>
      <c r="D112" s="152">
        <v>324797</v>
      </c>
      <c r="E112" s="152">
        <v>347996</v>
      </c>
      <c r="F112" s="153">
        <v>463995</v>
      </c>
      <c r="G112" s="76"/>
      <c r="H112" s="76"/>
      <c r="I112" s="76"/>
    </row>
    <row r="113" spans="1:9" ht="12.75" customHeight="1">
      <c r="A113" s="93">
        <v>108</v>
      </c>
      <c r="B113" s="134" t="s">
        <v>454</v>
      </c>
      <c r="C113" s="154" t="s">
        <v>2364</v>
      </c>
      <c r="D113" s="152">
        <v>327149</v>
      </c>
      <c r="E113" s="152">
        <v>350516</v>
      </c>
      <c r="F113" s="153">
        <v>467355</v>
      </c>
      <c r="G113" s="76"/>
      <c r="H113" s="76"/>
      <c r="I113" s="76"/>
    </row>
    <row r="114" spans="1:9" ht="12.75" customHeight="1">
      <c r="A114" s="93">
        <v>109</v>
      </c>
      <c r="B114" s="134" t="s">
        <v>455</v>
      </c>
      <c r="C114" s="154" t="s">
        <v>2365</v>
      </c>
      <c r="D114" s="152">
        <v>329494</v>
      </c>
      <c r="E114" s="152">
        <v>353029</v>
      </c>
      <c r="F114" s="153">
        <v>470705</v>
      </c>
      <c r="G114" s="76"/>
      <c r="H114" s="76"/>
      <c r="I114" s="76"/>
    </row>
    <row r="115" spans="1:9" ht="12.75" customHeight="1">
      <c r="A115" s="93">
        <v>110</v>
      </c>
      <c r="B115" s="134" t="s">
        <v>456</v>
      </c>
      <c r="C115" s="154" t="s">
        <v>2366</v>
      </c>
      <c r="D115" s="152">
        <v>331846</v>
      </c>
      <c r="E115" s="152">
        <v>355549</v>
      </c>
      <c r="F115" s="153">
        <v>474065</v>
      </c>
      <c r="G115" s="76"/>
      <c r="H115" s="76"/>
      <c r="I115" s="76"/>
    </row>
    <row r="116" spans="1:9" ht="12.75" customHeight="1">
      <c r="A116" s="93">
        <v>111</v>
      </c>
      <c r="B116" s="134" t="s">
        <v>457</v>
      </c>
      <c r="C116" s="154" t="s">
        <v>2367</v>
      </c>
      <c r="D116" s="152">
        <v>334194</v>
      </c>
      <c r="E116" s="152">
        <v>358065</v>
      </c>
      <c r="F116" s="153">
        <v>477420</v>
      </c>
      <c r="G116" s="76"/>
      <c r="H116" s="76"/>
      <c r="I116" s="76"/>
    </row>
    <row r="117" spans="1:9" ht="12.75" customHeight="1">
      <c r="A117" s="93">
        <v>112</v>
      </c>
      <c r="B117" s="134" t="s">
        <v>458</v>
      </c>
      <c r="C117" s="154" t="s">
        <v>2368</v>
      </c>
      <c r="D117" s="152">
        <v>336546</v>
      </c>
      <c r="E117" s="152">
        <v>360585</v>
      </c>
      <c r="F117" s="153">
        <v>480780</v>
      </c>
      <c r="G117" s="76"/>
      <c r="H117" s="76"/>
      <c r="I117" s="76"/>
    </row>
    <row r="118" spans="1:9" ht="12.75" customHeight="1">
      <c r="A118" s="93">
        <v>113</v>
      </c>
      <c r="B118" s="134" t="s">
        <v>459</v>
      </c>
      <c r="C118" s="154" t="s">
        <v>2369</v>
      </c>
      <c r="D118" s="152">
        <v>338891</v>
      </c>
      <c r="E118" s="152">
        <v>363098</v>
      </c>
      <c r="F118" s="153">
        <v>484130</v>
      </c>
      <c r="G118" s="76"/>
      <c r="H118" s="76"/>
      <c r="I118" s="76"/>
    </row>
    <row r="119" spans="1:9" ht="12.75" customHeight="1">
      <c r="A119" s="93">
        <v>114</v>
      </c>
      <c r="B119" s="134" t="s">
        <v>460</v>
      </c>
      <c r="C119" s="154" t="s">
        <v>2370</v>
      </c>
      <c r="D119" s="152">
        <v>341247</v>
      </c>
      <c r="E119" s="152">
        <v>365621</v>
      </c>
      <c r="F119" s="153">
        <v>487495</v>
      </c>
      <c r="G119" s="76"/>
      <c r="H119" s="76"/>
      <c r="I119" s="76"/>
    </row>
    <row r="120" spans="1:9" ht="12.75" customHeight="1">
      <c r="A120" s="93">
        <v>115</v>
      </c>
      <c r="B120" s="134" t="s">
        <v>461</v>
      </c>
      <c r="C120" s="154" t="s">
        <v>2371</v>
      </c>
      <c r="D120" s="152">
        <v>343599</v>
      </c>
      <c r="E120" s="152">
        <v>368141</v>
      </c>
      <c r="F120" s="153">
        <v>490855</v>
      </c>
      <c r="G120" s="76"/>
      <c r="H120" s="76"/>
      <c r="I120" s="76"/>
    </row>
    <row r="121" spans="1:9" ht="12.75" customHeight="1">
      <c r="A121" s="93">
        <v>116</v>
      </c>
      <c r="B121" s="134" t="s">
        <v>462</v>
      </c>
      <c r="C121" s="154" t="s">
        <v>2372</v>
      </c>
      <c r="D121" s="152">
        <v>345807</v>
      </c>
      <c r="E121" s="152">
        <v>370508</v>
      </c>
      <c r="F121" s="153">
        <v>494010</v>
      </c>
      <c r="G121" s="76"/>
      <c r="H121" s="76"/>
      <c r="I121" s="76"/>
    </row>
    <row r="122" spans="1:9" ht="12.75" customHeight="1">
      <c r="A122" s="93">
        <v>117</v>
      </c>
      <c r="B122" s="134" t="s">
        <v>463</v>
      </c>
      <c r="C122" s="154" t="s">
        <v>2373</v>
      </c>
      <c r="D122" s="152">
        <v>348156</v>
      </c>
      <c r="E122" s="152">
        <v>373024</v>
      </c>
      <c r="F122" s="153">
        <v>497365</v>
      </c>
      <c r="G122" s="76"/>
      <c r="H122" s="76"/>
      <c r="I122" s="76"/>
    </row>
    <row r="123" spans="1:9" ht="12.75" customHeight="1">
      <c r="A123" s="93">
        <v>118</v>
      </c>
      <c r="B123" s="134" t="s">
        <v>464</v>
      </c>
      <c r="C123" s="154" t="s">
        <v>2374</v>
      </c>
      <c r="D123" s="152">
        <v>350508</v>
      </c>
      <c r="E123" s="152">
        <v>375544</v>
      </c>
      <c r="F123" s="153">
        <v>500725</v>
      </c>
      <c r="G123" s="76"/>
      <c r="H123" s="76"/>
      <c r="I123" s="76"/>
    </row>
    <row r="124" spans="1:9" ht="12.75" customHeight="1">
      <c r="A124" s="93">
        <v>119</v>
      </c>
      <c r="B124" s="134" t="s">
        <v>465</v>
      </c>
      <c r="C124" s="154" t="s">
        <v>2375</v>
      </c>
      <c r="D124" s="152">
        <v>352716</v>
      </c>
      <c r="E124" s="152">
        <v>377910</v>
      </c>
      <c r="F124" s="153">
        <v>503880</v>
      </c>
      <c r="G124" s="76"/>
      <c r="H124" s="76"/>
      <c r="I124" s="76"/>
    </row>
    <row r="125" spans="1:9" ht="12.75" customHeight="1">
      <c r="A125" s="93">
        <v>120</v>
      </c>
      <c r="B125" s="134" t="s">
        <v>466</v>
      </c>
      <c r="C125" s="154" t="s">
        <v>2376</v>
      </c>
      <c r="D125" s="152">
        <v>355068</v>
      </c>
      <c r="E125" s="152">
        <v>380430</v>
      </c>
      <c r="F125" s="153">
        <v>507240</v>
      </c>
      <c r="G125" s="76"/>
      <c r="H125" s="76"/>
      <c r="I125" s="76"/>
    </row>
    <row r="126" spans="1:9" ht="12.75" customHeight="1">
      <c r="A126" s="93">
        <v>121</v>
      </c>
      <c r="B126" s="134" t="s">
        <v>467</v>
      </c>
      <c r="C126" s="154" t="s">
        <v>2377</v>
      </c>
      <c r="D126" s="152">
        <v>357417</v>
      </c>
      <c r="E126" s="152">
        <v>382946</v>
      </c>
      <c r="F126" s="153">
        <v>510595</v>
      </c>
      <c r="G126" s="76"/>
      <c r="H126" s="76"/>
      <c r="I126" s="76"/>
    </row>
    <row r="127" spans="1:9" ht="12.75" customHeight="1">
      <c r="A127" s="93">
        <v>122</v>
      </c>
      <c r="B127" s="134" t="s">
        <v>468</v>
      </c>
      <c r="C127" s="154" t="s">
        <v>2378</v>
      </c>
      <c r="D127" s="152">
        <v>359625</v>
      </c>
      <c r="E127" s="152">
        <v>385313</v>
      </c>
      <c r="F127" s="153">
        <v>513750</v>
      </c>
      <c r="G127" s="76"/>
      <c r="H127" s="76"/>
      <c r="I127" s="76"/>
    </row>
    <row r="128" spans="1:9" ht="12.75" customHeight="1">
      <c r="A128" s="93">
        <v>123</v>
      </c>
      <c r="B128" s="134" t="s">
        <v>469</v>
      </c>
      <c r="C128" s="154" t="s">
        <v>2379</v>
      </c>
      <c r="D128" s="152">
        <v>361981</v>
      </c>
      <c r="E128" s="152">
        <v>387836</v>
      </c>
      <c r="F128" s="153">
        <v>517115</v>
      </c>
      <c r="G128" s="76"/>
      <c r="H128" s="76"/>
      <c r="I128" s="76"/>
    </row>
    <row r="129" spans="1:9" ht="12.75" customHeight="1">
      <c r="A129" s="93">
        <v>124</v>
      </c>
      <c r="B129" s="134" t="s">
        <v>470</v>
      </c>
      <c r="C129" s="154" t="s">
        <v>2380</v>
      </c>
      <c r="D129" s="152">
        <v>364189</v>
      </c>
      <c r="E129" s="152">
        <v>390203</v>
      </c>
      <c r="F129" s="153">
        <v>520270</v>
      </c>
      <c r="G129" s="76"/>
      <c r="H129" s="76"/>
      <c r="I129" s="76"/>
    </row>
    <row r="130" spans="1:9" ht="12.75" customHeight="1">
      <c r="A130" s="93">
        <v>125</v>
      </c>
      <c r="B130" s="134" t="s">
        <v>471</v>
      </c>
      <c r="C130" s="154" t="s">
        <v>2381</v>
      </c>
      <c r="D130" s="152">
        <v>366534</v>
      </c>
      <c r="E130" s="152">
        <v>392715</v>
      </c>
      <c r="F130" s="153">
        <v>523620</v>
      </c>
      <c r="G130" s="76"/>
      <c r="H130" s="76"/>
      <c r="I130" s="76"/>
    </row>
    <row r="131" spans="1:9" ht="12.75" customHeight="1">
      <c r="A131" s="93">
        <v>126</v>
      </c>
      <c r="B131" s="134" t="s">
        <v>472</v>
      </c>
      <c r="C131" s="154" t="s">
        <v>2382</v>
      </c>
      <c r="D131" s="152">
        <v>368890</v>
      </c>
      <c r="E131" s="152">
        <v>395239</v>
      </c>
      <c r="F131" s="153">
        <v>526985</v>
      </c>
      <c r="G131" s="76"/>
      <c r="H131" s="76"/>
      <c r="I131" s="76"/>
    </row>
    <row r="132" spans="1:9" ht="12.75" customHeight="1">
      <c r="A132" s="93">
        <v>127</v>
      </c>
      <c r="B132" s="134" t="s">
        <v>473</v>
      </c>
      <c r="C132" s="154" t="s">
        <v>2383</v>
      </c>
      <c r="D132" s="152">
        <v>371098</v>
      </c>
      <c r="E132" s="152">
        <v>397605</v>
      </c>
      <c r="F132" s="153">
        <v>530140</v>
      </c>
      <c r="G132" s="76"/>
      <c r="H132" s="76"/>
      <c r="I132" s="76"/>
    </row>
    <row r="133" spans="1:9" ht="12.75" customHeight="1">
      <c r="A133" s="93">
        <v>128</v>
      </c>
      <c r="B133" s="134" t="s">
        <v>474</v>
      </c>
      <c r="C133" s="154" t="s">
        <v>2384</v>
      </c>
      <c r="D133" s="152">
        <v>373310</v>
      </c>
      <c r="E133" s="152">
        <v>399975</v>
      </c>
      <c r="F133" s="153">
        <v>533300</v>
      </c>
      <c r="G133" s="76"/>
      <c r="H133" s="76"/>
      <c r="I133" s="76"/>
    </row>
    <row r="134" spans="1:9" ht="12.75" customHeight="1">
      <c r="A134" s="93">
        <v>129</v>
      </c>
      <c r="B134" s="134" t="s">
        <v>475</v>
      </c>
      <c r="C134" s="154" t="s">
        <v>2385</v>
      </c>
      <c r="D134" s="152">
        <v>375659</v>
      </c>
      <c r="E134" s="152">
        <v>402491</v>
      </c>
      <c r="F134" s="153">
        <v>536655</v>
      </c>
      <c r="G134" s="76"/>
      <c r="H134" s="76"/>
      <c r="I134" s="76"/>
    </row>
    <row r="135" spans="1:9" ht="12.75" customHeight="1">
      <c r="A135" s="93">
        <v>130</v>
      </c>
      <c r="B135" s="134" t="s">
        <v>476</v>
      </c>
      <c r="C135" s="154" t="s">
        <v>2386</v>
      </c>
      <c r="D135" s="152">
        <v>377871</v>
      </c>
      <c r="E135" s="152">
        <v>404861</v>
      </c>
      <c r="F135" s="153">
        <v>539815</v>
      </c>
      <c r="G135" s="76"/>
      <c r="H135" s="76"/>
      <c r="I135" s="76"/>
    </row>
    <row r="136" spans="1:9" ht="12.75" customHeight="1">
      <c r="A136" s="93">
        <v>131</v>
      </c>
      <c r="B136" s="134" t="s">
        <v>477</v>
      </c>
      <c r="C136" s="154" t="s">
        <v>2387</v>
      </c>
      <c r="D136" s="152">
        <v>380219</v>
      </c>
      <c r="E136" s="152">
        <v>407378</v>
      </c>
      <c r="F136" s="153">
        <v>543170</v>
      </c>
      <c r="G136" s="76"/>
      <c r="H136" s="76"/>
      <c r="I136" s="76"/>
    </row>
    <row r="137" spans="1:9" ht="12.75" customHeight="1">
      <c r="A137" s="93">
        <v>132</v>
      </c>
      <c r="B137" s="134" t="s">
        <v>478</v>
      </c>
      <c r="C137" s="154" t="s">
        <v>2388</v>
      </c>
      <c r="D137" s="152">
        <v>382435</v>
      </c>
      <c r="E137" s="152">
        <v>409751</v>
      </c>
      <c r="F137" s="153">
        <v>546335</v>
      </c>
      <c r="G137" s="76"/>
      <c r="H137" s="76"/>
      <c r="I137" s="76"/>
    </row>
    <row r="138" spans="1:9" ht="12.75" customHeight="1">
      <c r="A138" s="93">
        <v>133</v>
      </c>
      <c r="B138" s="134" t="s">
        <v>479</v>
      </c>
      <c r="C138" s="154" t="s">
        <v>2389</v>
      </c>
      <c r="D138" s="152">
        <v>384647</v>
      </c>
      <c r="E138" s="152">
        <v>412121</v>
      </c>
      <c r="F138" s="153">
        <v>549495</v>
      </c>
      <c r="G138" s="76"/>
      <c r="H138" s="76"/>
      <c r="I138" s="76"/>
    </row>
    <row r="139" spans="1:9" ht="12.75" customHeight="1">
      <c r="A139" s="93">
        <v>134</v>
      </c>
      <c r="B139" s="134" t="s">
        <v>480</v>
      </c>
      <c r="C139" s="154" t="s">
        <v>2390</v>
      </c>
      <c r="D139" s="152">
        <v>386992</v>
      </c>
      <c r="E139" s="152">
        <v>414634</v>
      </c>
      <c r="F139" s="153">
        <v>552845</v>
      </c>
      <c r="G139" s="76"/>
      <c r="H139" s="76"/>
      <c r="I139" s="76"/>
    </row>
    <row r="140" spans="1:9" ht="12.75" customHeight="1">
      <c r="A140" s="93">
        <v>135</v>
      </c>
      <c r="B140" s="134" t="s">
        <v>481</v>
      </c>
      <c r="C140" s="154" t="s">
        <v>2391</v>
      </c>
      <c r="D140" s="152">
        <v>389204</v>
      </c>
      <c r="E140" s="152">
        <v>417004</v>
      </c>
      <c r="F140" s="153">
        <v>556005</v>
      </c>
      <c r="G140" s="76"/>
      <c r="H140" s="76"/>
      <c r="I140" s="76"/>
    </row>
    <row r="141" spans="1:9" ht="12.75" customHeight="1">
      <c r="A141" s="93">
        <v>136</v>
      </c>
      <c r="B141" s="134" t="s">
        <v>482</v>
      </c>
      <c r="C141" s="154" t="s">
        <v>2392</v>
      </c>
      <c r="D141" s="152">
        <v>391419</v>
      </c>
      <c r="E141" s="152">
        <v>419378</v>
      </c>
      <c r="F141" s="153">
        <v>559170</v>
      </c>
      <c r="G141" s="76"/>
      <c r="H141" s="76"/>
      <c r="I141" s="76"/>
    </row>
    <row r="142" spans="1:9" ht="12.75" customHeight="1">
      <c r="A142" s="93">
        <v>137</v>
      </c>
      <c r="B142" s="134" t="s">
        <v>483</v>
      </c>
      <c r="C142" s="154" t="s">
        <v>2393</v>
      </c>
      <c r="D142" s="152">
        <v>393631</v>
      </c>
      <c r="E142" s="152">
        <v>421748</v>
      </c>
      <c r="F142" s="153">
        <v>562330</v>
      </c>
      <c r="G142" s="76"/>
      <c r="H142" s="76"/>
      <c r="I142" s="76"/>
    </row>
    <row r="143" spans="1:9" ht="12.75" customHeight="1">
      <c r="A143" s="93">
        <v>138</v>
      </c>
      <c r="B143" s="134" t="s">
        <v>484</v>
      </c>
      <c r="C143" s="154" t="s">
        <v>2394</v>
      </c>
      <c r="D143" s="152">
        <v>395976</v>
      </c>
      <c r="E143" s="152">
        <v>424260</v>
      </c>
      <c r="F143" s="153">
        <v>565680</v>
      </c>
      <c r="G143" s="76"/>
      <c r="H143" s="76"/>
      <c r="I143" s="76"/>
    </row>
    <row r="144" spans="1:9" ht="12.75" customHeight="1">
      <c r="A144" s="93">
        <v>139</v>
      </c>
      <c r="B144" s="134" t="s">
        <v>485</v>
      </c>
      <c r="C144" s="154" t="s">
        <v>2395</v>
      </c>
      <c r="D144" s="152">
        <v>398185</v>
      </c>
      <c r="E144" s="152">
        <v>426626</v>
      </c>
      <c r="F144" s="153">
        <v>568835</v>
      </c>
      <c r="G144" s="76"/>
      <c r="H144" s="76"/>
      <c r="I144" s="76"/>
    </row>
    <row r="145" spans="1:9" ht="12.75" customHeight="1">
      <c r="A145" s="93">
        <v>140</v>
      </c>
      <c r="B145" s="134" t="s">
        <v>486</v>
      </c>
      <c r="C145" s="154" t="s">
        <v>2396</v>
      </c>
      <c r="D145" s="152">
        <v>400400</v>
      </c>
      <c r="E145" s="152">
        <v>429000</v>
      </c>
      <c r="F145" s="153">
        <v>572000</v>
      </c>
      <c r="G145" s="76"/>
      <c r="H145" s="76"/>
      <c r="I145" s="76"/>
    </row>
    <row r="146" spans="1:9" ht="12.75" customHeight="1">
      <c r="A146" s="93">
        <v>141</v>
      </c>
      <c r="B146" s="134" t="s">
        <v>487</v>
      </c>
      <c r="C146" s="154" t="s">
        <v>2397</v>
      </c>
      <c r="D146" s="152">
        <v>402612</v>
      </c>
      <c r="E146" s="152">
        <v>431370</v>
      </c>
      <c r="F146" s="153">
        <v>575160</v>
      </c>
      <c r="G146" s="76"/>
      <c r="H146" s="76"/>
      <c r="I146" s="76"/>
    </row>
    <row r="147" spans="1:9" ht="12.75" customHeight="1">
      <c r="A147" s="93">
        <v>142</v>
      </c>
      <c r="B147" s="134" t="s">
        <v>488</v>
      </c>
      <c r="C147" s="154" t="s">
        <v>2398</v>
      </c>
      <c r="D147" s="152">
        <v>404824</v>
      </c>
      <c r="E147" s="152">
        <v>433740</v>
      </c>
      <c r="F147" s="153">
        <v>578320</v>
      </c>
      <c r="G147" s="76"/>
      <c r="H147" s="76"/>
      <c r="I147" s="76"/>
    </row>
    <row r="148" spans="1:9" ht="12.75" customHeight="1">
      <c r="A148" s="93">
        <v>143</v>
      </c>
      <c r="B148" s="134" t="s">
        <v>489</v>
      </c>
      <c r="C148" s="154" t="s">
        <v>2399</v>
      </c>
      <c r="D148" s="152">
        <v>407033</v>
      </c>
      <c r="E148" s="152">
        <v>436106</v>
      </c>
      <c r="F148" s="153">
        <v>581475</v>
      </c>
      <c r="G148" s="76"/>
      <c r="H148" s="76"/>
      <c r="I148" s="76"/>
    </row>
    <row r="149" spans="1:9" ht="12.75" customHeight="1">
      <c r="A149" s="93">
        <v>144</v>
      </c>
      <c r="B149" s="134" t="s">
        <v>490</v>
      </c>
      <c r="C149" s="154" t="s">
        <v>2400</v>
      </c>
      <c r="D149" s="152">
        <v>409245</v>
      </c>
      <c r="E149" s="152">
        <v>438476</v>
      </c>
      <c r="F149" s="153">
        <v>584635</v>
      </c>
      <c r="G149" s="76"/>
      <c r="H149" s="76"/>
      <c r="I149" s="76"/>
    </row>
    <row r="150" spans="1:9" ht="12.75" customHeight="1">
      <c r="A150" s="93">
        <v>145</v>
      </c>
      <c r="B150" s="134" t="s">
        <v>491</v>
      </c>
      <c r="C150" s="154" t="s">
        <v>2401</v>
      </c>
      <c r="D150" s="152">
        <v>411457</v>
      </c>
      <c r="E150" s="152">
        <v>440846</v>
      </c>
      <c r="F150" s="153">
        <v>587795</v>
      </c>
      <c r="G150" s="76"/>
      <c r="H150" s="76"/>
      <c r="I150" s="76"/>
    </row>
    <row r="151" spans="1:9" ht="12.75" customHeight="1">
      <c r="A151" s="93">
        <v>146</v>
      </c>
      <c r="B151" s="134" t="s">
        <v>492</v>
      </c>
      <c r="C151" s="154" t="s">
        <v>2402</v>
      </c>
      <c r="D151" s="152">
        <v>413669</v>
      </c>
      <c r="E151" s="152">
        <v>443216</v>
      </c>
      <c r="F151" s="153">
        <v>590955</v>
      </c>
      <c r="G151" s="76"/>
      <c r="H151" s="76"/>
      <c r="I151" s="76"/>
    </row>
    <row r="152" spans="1:9" ht="12.75" customHeight="1">
      <c r="A152" s="93">
        <v>147</v>
      </c>
      <c r="B152" s="134" t="s">
        <v>493</v>
      </c>
      <c r="C152" s="154" t="s">
        <v>2403</v>
      </c>
      <c r="D152" s="152">
        <v>416017</v>
      </c>
      <c r="E152" s="152">
        <v>445733</v>
      </c>
      <c r="F152" s="153">
        <v>594310</v>
      </c>
      <c r="G152" s="76"/>
      <c r="H152" s="76"/>
      <c r="I152" s="76"/>
    </row>
    <row r="153" spans="1:9" ht="12.75" customHeight="1">
      <c r="A153" s="93">
        <v>148</v>
      </c>
      <c r="B153" s="134" t="s">
        <v>494</v>
      </c>
      <c r="C153" s="154" t="s">
        <v>2404</v>
      </c>
      <c r="D153" s="152">
        <v>418226</v>
      </c>
      <c r="E153" s="152">
        <v>448099</v>
      </c>
      <c r="F153" s="153">
        <v>597465</v>
      </c>
      <c r="G153" s="76"/>
      <c r="H153" s="76"/>
      <c r="I153" s="76"/>
    </row>
    <row r="154" spans="1:9" ht="12.75" customHeight="1">
      <c r="A154" s="93">
        <v>149</v>
      </c>
      <c r="B154" s="134" t="s">
        <v>495</v>
      </c>
      <c r="C154" s="154" t="s">
        <v>2405</v>
      </c>
      <c r="D154" s="152">
        <v>420301</v>
      </c>
      <c r="E154" s="152">
        <v>450323</v>
      </c>
      <c r="F154" s="153">
        <v>600430</v>
      </c>
      <c r="G154" s="76"/>
      <c r="H154" s="76"/>
      <c r="I154" s="76"/>
    </row>
    <row r="155" spans="1:9" ht="12.75" customHeight="1">
      <c r="A155" s="93">
        <v>150</v>
      </c>
      <c r="B155" s="134" t="s">
        <v>496</v>
      </c>
      <c r="C155" s="154" t="s">
        <v>2406</v>
      </c>
      <c r="D155" s="152">
        <v>422517</v>
      </c>
      <c r="E155" s="152">
        <v>452696</v>
      </c>
      <c r="F155" s="153">
        <v>603595</v>
      </c>
      <c r="G155" s="76"/>
      <c r="H155" s="76"/>
      <c r="I155" s="76"/>
    </row>
    <row r="156" spans="1:9" ht="12.75" customHeight="1">
      <c r="A156" s="93">
        <v>151</v>
      </c>
      <c r="B156" s="134" t="s">
        <v>497</v>
      </c>
      <c r="C156" s="154" t="s">
        <v>2407</v>
      </c>
      <c r="D156" s="152">
        <v>424729</v>
      </c>
      <c r="E156" s="152">
        <v>455066</v>
      </c>
      <c r="F156" s="153">
        <v>606755</v>
      </c>
      <c r="G156" s="76"/>
      <c r="H156" s="76"/>
      <c r="I156" s="76"/>
    </row>
    <row r="157" spans="1:9" ht="12.75" customHeight="1">
      <c r="A157" s="93">
        <v>152</v>
      </c>
      <c r="B157" s="134" t="s">
        <v>498</v>
      </c>
      <c r="C157" s="154" t="s">
        <v>2408</v>
      </c>
      <c r="D157" s="152">
        <v>426937</v>
      </c>
      <c r="E157" s="152">
        <v>457433</v>
      </c>
      <c r="F157" s="153">
        <v>609910</v>
      </c>
      <c r="G157" s="76"/>
      <c r="H157" s="76"/>
      <c r="I157" s="76"/>
    </row>
    <row r="158" spans="1:9" ht="12.75" customHeight="1">
      <c r="A158" s="93">
        <v>153</v>
      </c>
      <c r="B158" s="134" t="s">
        <v>499</v>
      </c>
      <c r="C158" s="154" t="s">
        <v>2409</v>
      </c>
      <c r="D158" s="152">
        <v>429146</v>
      </c>
      <c r="E158" s="152">
        <v>459799</v>
      </c>
      <c r="F158" s="153">
        <v>613065</v>
      </c>
      <c r="G158" s="76"/>
      <c r="H158" s="76"/>
      <c r="I158" s="76"/>
    </row>
    <row r="159" spans="1:9" ht="12.75" customHeight="1">
      <c r="A159" s="93">
        <v>154</v>
      </c>
      <c r="B159" s="134" t="s">
        <v>500</v>
      </c>
      <c r="C159" s="154" t="s">
        <v>2410</v>
      </c>
      <c r="D159" s="152">
        <v>431358</v>
      </c>
      <c r="E159" s="152">
        <v>462169</v>
      </c>
      <c r="F159" s="153">
        <v>616225</v>
      </c>
      <c r="G159" s="76"/>
      <c r="H159" s="76"/>
      <c r="I159" s="76"/>
    </row>
    <row r="160" spans="1:9" ht="12.75" customHeight="1">
      <c r="A160" s="93">
        <v>155</v>
      </c>
      <c r="B160" s="134" t="s">
        <v>501</v>
      </c>
      <c r="C160" s="154" t="s">
        <v>2411</v>
      </c>
      <c r="D160" s="152">
        <v>433570</v>
      </c>
      <c r="E160" s="152">
        <v>464539</v>
      </c>
      <c r="F160" s="153">
        <v>619385</v>
      </c>
      <c r="G160" s="76"/>
      <c r="H160" s="76"/>
      <c r="I160" s="76"/>
    </row>
    <row r="161" spans="1:9" ht="12.75" customHeight="1">
      <c r="A161" s="93">
        <v>156</v>
      </c>
      <c r="B161" s="134" t="s">
        <v>502</v>
      </c>
      <c r="C161" s="154" t="s">
        <v>2412</v>
      </c>
      <c r="D161" s="152">
        <v>435785</v>
      </c>
      <c r="E161" s="152">
        <v>466913</v>
      </c>
      <c r="F161" s="153">
        <v>622550</v>
      </c>
      <c r="G161" s="76"/>
      <c r="H161" s="76"/>
      <c r="I161" s="76"/>
    </row>
    <row r="162" spans="1:9" ht="12.75" customHeight="1">
      <c r="A162" s="93">
        <v>157</v>
      </c>
      <c r="B162" s="134" t="s">
        <v>503</v>
      </c>
      <c r="C162" s="154" t="s">
        <v>2413</v>
      </c>
      <c r="D162" s="152">
        <v>437997</v>
      </c>
      <c r="E162" s="152">
        <v>469283</v>
      </c>
      <c r="F162" s="153">
        <v>625710</v>
      </c>
      <c r="G162" s="76"/>
      <c r="H162" s="76"/>
      <c r="I162" s="76"/>
    </row>
    <row r="163" spans="1:9" ht="12.75" customHeight="1">
      <c r="A163" s="93">
        <v>158</v>
      </c>
      <c r="B163" s="134" t="s">
        <v>504</v>
      </c>
      <c r="C163" s="154" t="s">
        <v>2414</v>
      </c>
      <c r="D163" s="152">
        <v>440069</v>
      </c>
      <c r="E163" s="152">
        <v>471503</v>
      </c>
      <c r="F163" s="153">
        <v>628670</v>
      </c>
      <c r="G163" s="76"/>
      <c r="H163" s="76"/>
      <c r="I163" s="76"/>
    </row>
    <row r="164" spans="1:9" ht="12.75" customHeight="1">
      <c r="A164" s="93">
        <v>159</v>
      </c>
      <c r="B164" s="134" t="s">
        <v>505</v>
      </c>
      <c r="C164" s="154" t="s">
        <v>2415</v>
      </c>
      <c r="D164" s="152">
        <v>442278</v>
      </c>
      <c r="E164" s="152">
        <v>473869</v>
      </c>
      <c r="F164" s="153">
        <v>631825</v>
      </c>
      <c r="G164" s="76"/>
      <c r="H164" s="76"/>
      <c r="I164" s="76"/>
    </row>
    <row r="165" spans="1:9" ht="12.75" customHeight="1">
      <c r="A165" s="93">
        <v>160</v>
      </c>
      <c r="B165" s="134" t="s">
        <v>506</v>
      </c>
      <c r="C165" s="154" t="s">
        <v>2416</v>
      </c>
      <c r="D165" s="152">
        <v>444490</v>
      </c>
      <c r="E165" s="152">
        <v>476239</v>
      </c>
      <c r="F165" s="153">
        <v>634985</v>
      </c>
      <c r="G165" s="76"/>
      <c r="H165" s="76"/>
      <c r="I165" s="76"/>
    </row>
    <row r="166" spans="1:9" ht="12.75" customHeight="1">
      <c r="A166" s="93">
        <v>161</v>
      </c>
      <c r="B166" s="134" t="s">
        <v>507</v>
      </c>
      <c r="C166" s="154" t="s">
        <v>2417</v>
      </c>
      <c r="D166" s="152">
        <v>446702</v>
      </c>
      <c r="E166" s="152">
        <v>478609</v>
      </c>
      <c r="F166" s="153">
        <v>638145</v>
      </c>
      <c r="G166" s="76"/>
      <c r="H166" s="76"/>
      <c r="I166" s="76"/>
    </row>
    <row r="167" spans="1:9" ht="12.75" customHeight="1">
      <c r="A167" s="93">
        <v>162</v>
      </c>
      <c r="B167" s="134" t="s">
        <v>508</v>
      </c>
      <c r="C167" s="154" t="s">
        <v>2418</v>
      </c>
      <c r="D167" s="152">
        <v>448774</v>
      </c>
      <c r="E167" s="152">
        <v>480829</v>
      </c>
      <c r="F167" s="153">
        <v>641105</v>
      </c>
      <c r="G167" s="76"/>
      <c r="H167" s="76"/>
      <c r="I167" s="76"/>
    </row>
    <row r="168" spans="1:9" ht="12.75" customHeight="1">
      <c r="A168" s="93">
        <v>163</v>
      </c>
      <c r="B168" s="134" t="s">
        <v>509</v>
      </c>
      <c r="C168" s="154" t="s">
        <v>2419</v>
      </c>
      <c r="D168" s="152">
        <v>450986</v>
      </c>
      <c r="E168" s="152">
        <v>483199</v>
      </c>
      <c r="F168" s="153">
        <v>644265</v>
      </c>
      <c r="G168" s="76"/>
      <c r="H168" s="76"/>
      <c r="I168" s="76"/>
    </row>
    <row r="169" spans="1:9" ht="12.75" customHeight="1">
      <c r="A169" s="93">
        <v>164</v>
      </c>
      <c r="B169" s="134" t="s">
        <v>510</v>
      </c>
      <c r="C169" s="154" t="s">
        <v>2420</v>
      </c>
      <c r="D169" s="152">
        <v>453194</v>
      </c>
      <c r="E169" s="152">
        <v>485565</v>
      </c>
      <c r="F169" s="153">
        <v>647420</v>
      </c>
      <c r="G169" s="76"/>
      <c r="H169" s="76"/>
      <c r="I169" s="76"/>
    </row>
    <row r="170" spans="1:9" ht="12.75" customHeight="1">
      <c r="A170" s="93">
        <v>165</v>
      </c>
      <c r="B170" s="134" t="s">
        <v>511</v>
      </c>
      <c r="C170" s="154" t="s">
        <v>2421</v>
      </c>
      <c r="D170" s="152">
        <v>455270</v>
      </c>
      <c r="E170" s="152">
        <v>487789</v>
      </c>
      <c r="F170" s="153">
        <v>650385</v>
      </c>
      <c r="G170" s="76"/>
      <c r="H170" s="76"/>
      <c r="I170" s="76"/>
    </row>
    <row r="171" spans="1:9" ht="12.75" customHeight="1">
      <c r="A171" s="93">
        <v>166</v>
      </c>
      <c r="B171" s="134" t="s">
        <v>512</v>
      </c>
      <c r="C171" s="154" t="s">
        <v>2422</v>
      </c>
      <c r="D171" s="152">
        <v>457478</v>
      </c>
      <c r="E171" s="152">
        <v>490155</v>
      </c>
      <c r="F171" s="153">
        <v>653540</v>
      </c>
      <c r="G171" s="76"/>
      <c r="H171" s="76"/>
      <c r="I171" s="76"/>
    </row>
    <row r="172" spans="1:9" ht="12.75" customHeight="1">
      <c r="A172" s="93">
        <v>167</v>
      </c>
      <c r="B172" s="134" t="s">
        <v>513</v>
      </c>
      <c r="C172" s="154" t="s">
        <v>2423</v>
      </c>
      <c r="D172" s="152">
        <v>459694</v>
      </c>
      <c r="E172" s="152">
        <v>492529</v>
      </c>
      <c r="F172" s="153">
        <v>656705</v>
      </c>
      <c r="G172" s="76"/>
      <c r="H172" s="76"/>
      <c r="I172" s="76"/>
    </row>
    <row r="173" spans="1:9" ht="12.75" customHeight="1">
      <c r="A173" s="93">
        <v>168</v>
      </c>
      <c r="B173" s="134" t="s">
        <v>514</v>
      </c>
      <c r="C173" s="154" t="s">
        <v>2424</v>
      </c>
      <c r="D173" s="152">
        <v>461769</v>
      </c>
      <c r="E173" s="152">
        <v>494753</v>
      </c>
      <c r="F173" s="153">
        <v>659670</v>
      </c>
      <c r="G173" s="76"/>
      <c r="H173" s="76"/>
      <c r="I173" s="76"/>
    </row>
    <row r="174" spans="1:9" ht="12.75" customHeight="1">
      <c r="A174" s="93">
        <v>169</v>
      </c>
      <c r="B174" s="134" t="s">
        <v>515</v>
      </c>
      <c r="C174" s="154" t="s">
        <v>2425</v>
      </c>
      <c r="D174" s="152">
        <v>463981</v>
      </c>
      <c r="E174" s="152">
        <v>497123</v>
      </c>
      <c r="F174" s="153">
        <v>662830</v>
      </c>
      <c r="G174" s="76"/>
      <c r="H174" s="76"/>
      <c r="I174" s="76"/>
    </row>
    <row r="175" spans="1:9" ht="12.75" customHeight="1">
      <c r="A175" s="93">
        <v>170</v>
      </c>
      <c r="B175" s="134" t="s">
        <v>516</v>
      </c>
      <c r="C175" s="154" t="s">
        <v>2426</v>
      </c>
      <c r="D175" s="152">
        <v>466053</v>
      </c>
      <c r="E175" s="152">
        <v>499343</v>
      </c>
      <c r="F175" s="153">
        <v>665790</v>
      </c>
      <c r="G175" s="76"/>
      <c r="H175" s="76"/>
      <c r="I175" s="76"/>
    </row>
    <row r="176" spans="1:9" ht="12.75" customHeight="1">
      <c r="A176" s="93">
        <v>171</v>
      </c>
      <c r="B176" s="134" t="s">
        <v>517</v>
      </c>
      <c r="C176" s="154" t="s">
        <v>2427</v>
      </c>
      <c r="D176" s="152">
        <v>468262</v>
      </c>
      <c r="E176" s="152">
        <v>501709</v>
      </c>
      <c r="F176" s="153">
        <v>668945</v>
      </c>
      <c r="G176" s="76"/>
      <c r="H176" s="76"/>
      <c r="I176" s="76"/>
    </row>
    <row r="177" spans="1:9" ht="12.75" customHeight="1">
      <c r="A177" s="93">
        <v>172</v>
      </c>
      <c r="B177" s="134" t="s">
        <v>518</v>
      </c>
      <c r="C177" s="154" t="s">
        <v>2428</v>
      </c>
      <c r="D177" s="152">
        <v>470474</v>
      </c>
      <c r="E177" s="152">
        <v>504079</v>
      </c>
      <c r="F177" s="153">
        <v>672105</v>
      </c>
      <c r="G177" s="76"/>
      <c r="H177" s="76"/>
      <c r="I177" s="76"/>
    </row>
    <row r="178" spans="1:9" ht="12.75" customHeight="1">
      <c r="A178" s="93">
        <v>173</v>
      </c>
      <c r="B178" s="134" t="s">
        <v>519</v>
      </c>
      <c r="C178" s="154" t="s">
        <v>2429</v>
      </c>
      <c r="D178" s="152">
        <v>472549</v>
      </c>
      <c r="E178" s="152">
        <v>506303</v>
      </c>
      <c r="F178" s="153">
        <v>675070</v>
      </c>
      <c r="G178" s="76"/>
      <c r="H178" s="76"/>
      <c r="I178" s="76"/>
    </row>
    <row r="179" spans="1:9" ht="12.75" customHeight="1">
      <c r="A179" s="93">
        <v>174</v>
      </c>
      <c r="B179" s="134" t="s">
        <v>520</v>
      </c>
      <c r="C179" s="154" t="s">
        <v>2430</v>
      </c>
      <c r="D179" s="152">
        <v>474758</v>
      </c>
      <c r="E179" s="152">
        <v>508669</v>
      </c>
      <c r="F179" s="153">
        <v>678225</v>
      </c>
      <c r="G179" s="76"/>
      <c r="H179" s="76"/>
      <c r="I179" s="76"/>
    </row>
    <row r="180" spans="1:9" ht="12.75" customHeight="1">
      <c r="A180" s="93">
        <v>175</v>
      </c>
      <c r="B180" s="134" t="s">
        <v>521</v>
      </c>
      <c r="C180" s="154" t="s">
        <v>2431</v>
      </c>
      <c r="D180" s="152">
        <v>476833</v>
      </c>
      <c r="E180" s="152">
        <v>510893</v>
      </c>
      <c r="F180" s="153">
        <v>681190</v>
      </c>
      <c r="G180" s="76"/>
      <c r="H180" s="76"/>
      <c r="I180" s="76"/>
    </row>
    <row r="181" spans="1:9" ht="12.75" customHeight="1">
      <c r="A181" s="93">
        <v>176</v>
      </c>
      <c r="B181" s="134" t="s">
        <v>522</v>
      </c>
      <c r="C181" s="154" t="s">
        <v>2432</v>
      </c>
      <c r="D181" s="152">
        <v>479042</v>
      </c>
      <c r="E181" s="152">
        <v>513259</v>
      </c>
      <c r="F181" s="153">
        <v>684345</v>
      </c>
      <c r="G181" s="76"/>
      <c r="H181" s="76"/>
      <c r="I181" s="76"/>
    </row>
    <row r="182" spans="1:9" ht="12.75" customHeight="1">
      <c r="A182" s="93">
        <v>177</v>
      </c>
      <c r="B182" s="134" t="s">
        <v>523</v>
      </c>
      <c r="C182" s="154" t="s">
        <v>2433</v>
      </c>
      <c r="D182" s="152">
        <v>481114</v>
      </c>
      <c r="E182" s="152">
        <v>515479</v>
      </c>
      <c r="F182" s="153">
        <v>687305</v>
      </c>
      <c r="G182" s="76"/>
      <c r="H182" s="76"/>
      <c r="I182" s="76"/>
    </row>
    <row r="183" spans="1:9" ht="12.75" customHeight="1">
      <c r="A183" s="93">
        <v>178</v>
      </c>
      <c r="B183" s="134" t="s">
        <v>524</v>
      </c>
      <c r="C183" s="154" t="s">
        <v>2434</v>
      </c>
      <c r="D183" s="152">
        <v>483189</v>
      </c>
      <c r="E183" s="152">
        <v>517703</v>
      </c>
      <c r="F183" s="153">
        <v>690270</v>
      </c>
      <c r="G183" s="76"/>
      <c r="H183" s="76"/>
      <c r="I183" s="76"/>
    </row>
    <row r="184" spans="1:9" ht="12.75" customHeight="1">
      <c r="A184" s="93">
        <v>179</v>
      </c>
      <c r="B184" s="134" t="s">
        <v>525</v>
      </c>
      <c r="C184" s="154" t="s">
        <v>2435</v>
      </c>
      <c r="D184" s="152">
        <v>485401</v>
      </c>
      <c r="E184" s="152">
        <v>520073</v>
      </c>
      <c r="F184" s="153">
        <v>693430</v>
      </c>
      <c r="G184" s="76"/>
      <c r="H184" s="76"/>
      <c r="I184" s="76"/>
    </row>
    <row r="185" spans="1:9" ht="12.75" customHeight="1">
      <c r="A185" s="93">
        <v>180</v>
      </c>
      <c r="B185" s="134" t="s">
        <v>526</v>
      </c>
      <c r="C185" s="154" t="s">
        <v>2436</v>
      </c>
      <c r="D185" s="152">
        <v>487473</v>
      </c>
      <c r="E185" s="152">
        <v>522293</v>
      </c>
      <c r="F185" s="153">
        <v>696390</v>
      </c>
      <c r="G185" s="76"/>
      <c r="H185" s="76"/>
      <c r="I185" s="76"/>
    </row>
    <row r="186" spans="1:9" ht="12.75" customHeight="1">
      <c r="A186" s="93">
        <v>181</v>
      </c>
      <c r="B186" s="134" t="s">
        <v>527</v>
      </c>
      <c r="C186" s="154" t="s">
        <v>2437</v>
      </c>
      <c r="D186" s="152">
        <v>489685</v>
      </c>
      <c r="E186" s="152">
        <v>524663</v>
      </c>
      <c r="F186" s="153">
        <v>699550</v>
      </c>
      <c r="G186" s="76"/>
      <c r="H186" s="76"/>
      <c r="I186" s="76"/>
    </row>
    <row r="187" spans="1:9" ht="12.75" customHeight="1">
      <c r="A187" s="93">
        <v>182</v>
      </c>
      <c r="B187" s="134" t="s">
        <v>528</v>
      </c>
      <c r="C187" s="154" t="s">
        <v>2438</v>
      </c>
      <c r="D187" s="152">
        <v>491761</v>
      </c>
      <c r="E187" s="152">
        <v>526886</v>
      </c>
      <c r="F187" s="153">
        <v>702515</v>
      </c>
      <c r="G187" s="76"/>
      <c r="H187" s="76"/>
      <c r="I187" s="76"/>
    </row>
    <row r="188" spans="1:9" ht="12.75" customHeight="1">
      <c r="A188" s="93">
        <v>183</v>
      </c>
      <c r="B188" s="134" t="s">
        <v>529</v>
      </c>
      <c r="C188" s="154" t="s">
        <v>2439</v>
      </c>
      <c r="D188" s="152">
        <v>493836</v>
      </c>
      <c r="E188" s="152">
        <v>529110</v>
      </c>
      <c r="F188" s="153">
        <v>705480</v>
      </c>
      <c r="G188" s="76"/>
      <c r="H188" s="76"/>
      <c r="I188" s="76"/>
    </row>
    <row r="189" spans="1:9" ht="12.75" customHeight="1">
      <c r="A189" s="93">
        <v>184</v>
      </c>
      <c r="B189" s="134" t="s">
        <v>530</v>
      </c>
      <c r="C189" s="154" t="s">
        <v>2440</v>
      </c>
      <c r="D189" s="152">
        <v>496041</v>
      </c>
      <c r="E189" s="152">
        <v>531473</v>
      </c>
      <c r="F189" s="153">
        <v>708630</v>
      </c>
      <c r="G189" s="76"/>
      <c r="H189" s="76"/>
      <c r="I189" s="76"/>
    </row>
    <row r="190" spans="1:9" ht="12.75" customHeight="1">
      <c r="A190" s="93">
        <v>185</v>
      </c>
      <c r="B190" s="134" t="s">
        <v>531</v>
      </c>
      <c r="C190" s="154" t="s">
        <v>2441</v>
      </c>
      <c r="D190" s="152">
        <v>498117</v>
      </c>
      <c r="E190" s="152">
        <v>533696</v>
      </c>
      <c r="F190" s="153">
        <v>711595</v>
      </c>
      <c r="G190" s="76"/>
      <c r="H190" s="76"/>
      <c r="I190" s="76"/>
    </row>
    <row r="191" spans="1:9" ht="12.75" customHeight="1">
      <c r="A191" s="93">
        <v>186</v>
      </c>
      <c r="B191" s="134" t="s">
        <v>532</v>
      </c>
      <c r="C191" s="154" t="s">
        <v>2442</v>
      </c>
      <c r="D191" s="152">
        <v>500192</v>
      </c>
      <c r="E191" s="152">
        <v>535920</v>
      </c>
      <c r="F191" s="153">
        <v>714560</v>
      </c>
      <c r="G191" s="76"/>
      <c r="H191" s="76"/>
      <c r="I191" s="76"/>
    </row>
    <row r="192" spans="1:9" ht="12.75" customHeight="1">
      <c r="A192" s="93">
        <v>187</v>
      </c>
      <c r="B192" s="134" t="s">
        <v>533</v>
      </c>
      <c r="C192" s="154" t="s">
        <v>2443</v>
      </c>
      <c r="D192" s="152">
        <v>502401</v>
      </c>
      <c r="E192" s="152">
        <v>538286</v>
      </c>
      <c r="F192" s="153">
        <v>717715</v>
      </c>
      <c r="G192" s="76"/>
      <c r="H192" s="76"/>
      <c r="I192" s="76"/>
    </row>
    <row r="193" spans="1:9" ht="12.75" customHeight="1">
      <c r="A193" s="93">
        <v>188</v>
      </c>
      <c r="B193" s="134" t="s">
        <v>534</v>
      </c>
      <c r="C193" s="154" t="s">
        <v>2444</v>
      </c>
      <c r="D193" s="152">
        <v>504476</v>
      </c>
      <c r="E193" s="152">
        <v>540510</v>
      </c>
      <c r="F193" s="153">
        <v>720680</v>
      </c>
      <c r="G193" s="76"/>
      <c r="H193" s="76"/>
      <c r="I193" s="76"/>
    </row>
    <row r="194" spans="1:9" ht="12.75" customHeight="1">
      <c r="A194" s="93">
        <v>189</v>
      </c>
      <c r="B194" s="134" t="s">
        <v>535</v>
      </c>
      <c r="C194" s="154" t="s">
        <v>2445</v>
      </c>
      <c r="D194" s="152">
        <v>506552</v>
      </c>
      <c r="E194" s="152">
        <v>542734</v>
      </c>
      <c r="F194" s="153">
        <v>723645</v>
      </c>
      <c r="G194" s="76"/>
      <c r="H194" s="76"/>
      <c r="I194" s="76"/>
    </row>
    <row r="195" spans="1:9" ht="12.75" customHeight="1">
      <c r="A195" s="93">
        <v>190</v>
      </c>
      <c r="B195" s="134" t="s">
        <v>536</v>
      </c>
      <c r="C195" s="154" t="s">
        <v>2446</v>
      </c>
      <c r="D195" s="152">
        <v>508617</v>
      </c>
      <c r="E195" s="152">
        <v>544946</v>
      </c>
      <c r="F195" s="153">
        <v>726595</v>
      </c>
      <c r="G195" s="76"/>
      <c r="H195" s="76"/>
      <c r="I195" s="76"/>
    </row>
    <row r="196" spans="1:9" ht="12.75" customHeight="1">
      <c r="A196" s="93">
        <v>191</v>
      </c>
      <c r="B196" s="134" t="s">
        <v>537</v>
      </c>
      <c r="C196" s="154" t="s">
        <v>2447</v>
      </c>
      <c r="D196" s="152">
        <v>510832</v>
      </c>
      <c r="E196" s="152">
        <v>547320</v>
      </c>
      <c r="F196" s="153">
        <v>729760</v>
      </c>
      <c r="G196" s="76"/>
      <c r="H196" s="76"/>
      <c r="I196" s="76"/>
    </row>
    <row r="197" spans="1:9" ht="12.75" customHeight="1">
      <c r="A197" s="93">
        <v>192</v>
      </c>
      <c r="B197" s="134" t="s">
        <v>538</v>
      </c>
      <c r="C197" s="154" t="s">
        <v>2448</v>
      </c>
      <c r="D197" s="152">
        <v>512904</v>
      </c>
      <c r="E197" s="152">
        <v>549540</v>
      </c>
      <c r="F197" s="153">
        <v>732720</v>
      </c>
      <c r="G197" s="76"/>
      <c r="H197" s="76"/>
      <c r="I197" s="76"/>
    </row>
    <row r="198" spans="1:9" ht="12.75" customHeight="1">
      <c r="A198" s="93">
        <v>193</v>
      </c>
      <c r="B198" s="134" t="s">
        <v>539</v>
      </c>
      <c r="C198" s="154" t="s">
        <v>2449</v>
      </c>
      <c r="D198" s="152">
        <v>514976</v>
      </c>
      <c r="E198" s="152">
        <v>551760</v>
      </c>
      <c r="F198" s="153">
        <v>735680</v>
      </c>
      <c r="G198" s="76"/>
      <c r="H198" s="76"/>
      <c r="I198" s="76"/>
    </row>
    <row r="199" spans="1:9" ht="12.75" customHeight="1">
      <c r="A199" s="93">
        <v>194</v>
      </c>
      <c r="B199" s="134" t="s">
        <v>540</v>
      </c>
      <c r="C199" s="154" t="s">
        <v>2450</v>
      </c>
      <c r="D199" s="152">
        <v>517052</v>
      </c>
      <c r="E199" s="152">
        <v>553984</v>
      </c>
      <c r="F199" s="153">
        <v>738645</v>
      </c>
      <c r="G199" s="76"/>
      <c r="H199" s="76"/>
      <c r="I199" s="76"/>
    </row>
    <row r="200" spans="1:9" ht="12.75" customHeight="1">
      <c r="A200" s="93">
        <v>195</v>
      </c>
      <c r="B200" s="134" t="s">
        <v>541</v>
      </c>
      <c r="C200" s="154" t="s">
        <v>2451</v>
      </c>
      <c r="D200" s="152">
        <v>519124</v>
      </c>
      <c r="E200" s="152">
        <v>556204</v>
      </c>
      <c r="F200" s="153">
        <v>741605</v>
      </c>
      <c r="G200" s="76"/>
      <c r="H200" s="76"/>
      <c r="I200" s="76"/>
    </row>
    <row r="201" spans="1:9" ht="12.75" customHeight="1">
      <c r="A201" s="93">
        <v>196</v>
      </c>
      <c r="B201" s="134" t="s">
        <v>542</v>
      </c>
      <c r="C201" s="154" t="s">
        <v>2452</v>
      </c>
      <c r="D201" s="152">
        <v>521336</v>
      </c>
      <c r="E201" s="152">
        <v>558574</v>
      </c>
      <c r="F201" s="153">
        <v>744765</v>
      </c>
      <c r="G201" s="76"/>
      <c r="H201" s="76"/>
      <c r="I201" s="76"/>
    </row>
    <row r="202" spans="1:9" ht="12.75" customHeight="1">
      <c r="A202" s="93">
        <v>197</v>
      </c>
      <c r="B202" s="134" t="s">
        <v>543</v>
      </c>
      <c r="C202" s="154" t="s">
        <v>2453</v>
      </c>
      <c r="D202" s="152">
        <v>523408</v>
      </c>
      <c r="E202" s="152">
        <v>560794</v>
      </c>
      <c r="F202" s="153">
        <v>747725</v>
      </c>
      <c r="G202" s="76"/>
      <c r="H202" s="76"/>
      <c r="I202" s="76"/>
    </row>
    <row r="203" spans="1:9" ht="12.75" customHeight="1">
      <c r="A203" s="93">
        <v>198</v>
      </c>
      <c r="B203" s="134" t="s">
        <v>544</v>
      </c>
      <c r="C203" s="154" t="s">
        <v>2454</v>
      </c>
      <c r="D203" s="152">
        <v>525480</v>
      </c>
      <c r="E203" s="152">
        <v>563014</v>
      </c>
      <c r="F203" s="153">
        <v>750685</v>
      </c>
      <c r="G203" s="76"/>
      <c r="H203" s="76"/>
      <c r="I203" s="76"/>
    </row>
    <row r="204" spans="1:9" ht="12.75" customHeight="1">
      <c r="A204" s="93">
        <v>199</v>
      </c>
      <c r="B204" s="134" t="s">
        <v>545</v>
      </c>
      <c r="C204" s="154" t="s">
        <v>2455</v>
      </c>
      <c r="D204" s="152">
        <v>527555</v>
      </c>
      <c r="E204" s="152">
        <v>565238</v>
      </c>
      <c r="F204" s="153">
        <v>753650</v>
      </c>
      <c r="G204" s="76"/>
      <c r="H204" s="76"/>
      <c r="I204" s="76"/>
    </row>
    <row r="205" spans="1:9" ht="12.75" customHeight="1">
      <c r="A205" s="93">
        <v>200</v>
      </c>
      <c r="B205" s="134" t="s">
        <v>546</v>
      </c>
      <c r="C205" s="154" t="s">
        <v>2456</v>
      </c>
      <c r="D205" s="152">
        <v>529631</v>
      </c>
      <c r="E205" s="152">
        <v>567461</v>
      </c>
      <c r="F205" s="153">
        <v>756615</v>
      </c>
      <c r="G205" s="76"/>
      <c r="H205" s="76"/>
      <c r="I205" s="76"/>
    </row>
    <row r="206" spans="1:9" ht="12.75" customHeight="1">
      <c r="A206" s="93">
        <v>210</v>
      </c>
      <c r="B206" s="134" t="s">
        <v>547</v>
      </c>
      <c r="C206" s="154" t="s">
        <v>2457</v>
      </c>
      <c r="D206" s="152">
        <v>555366</v>
      </c>
      <c r="E206" s="152">
        <v>595035</v>
      </c>
      <c r="F206" s="153">
        <v>793380</v>
      </c>
      <c r="G206" s="76"/>
      <c r="H206" s="76"/>
      <c r="I206" s="76"/>
    </row>
    <row r="207" spans="1:9" ht="12.75" customHeight="1">
      <c r="A207" s="93">
        <v>220</v>
      </c>
      <c r="B207" s="134" t="s">
        <v>548</v>
      </c>
      <c r="C207" s="154" t="s">
        <v>2458</v>
      </c>
      <c r="D207" s="152">
        <v>576146</v>
      </c>
      <c r="E207" s="152">
        <v>617299</v>
      </c>
      <c r="F207" s="153">
        <v>823065</v>
      </c>
      <c r="G207" s="76"/>
      <c r="H207" s="76"/>
      <c r="I207" s="76"/>
    </row>
    <row r="208" spans="1:9" ht="12.75" customHeight="1">
      <c r="A208" s="93">
        <v>230</v>
      </c>
      <c r="B208" s="134" t="s">
        <v>549</v>
      </c>
      <c r="C208" s="154" t="s">
        <v>2459</v>
      </c>
      <c r="D208" s="152">
        <v>596785</v>
      </c>
      <c r="E208" s="152">
        <v>639413</v>
      </c>
      <c r="F208" s="153">
        <v>852550</v>
      </c>
      <c r="G208" s="76"/>
      <c r="H208" s="76"/>
      <c r="I208" s="76"/>
    </row>
    <row r="209" spans="1:9" ht="12.75" customHeight="1">
      <c r="A209" s="93">
        <v>240</v>
      </c>
      <c r="B209" s="134" t="s">
        <v>550</v>
      </c>
      <c r="C209" s="154" t="s">
        <v>2460</v>
      </c>
      <c r="D209" s="152">
        <v>617148</v>
      </c>
      <c r="E209" s="152">
        <v>661230</v>
      </c>
      <c r="F209" s="153">
        <v>881640</v>
      </c>
      <c r="G209" s="76"/>
      <c r="H209" s="76"/>
      <c r="I209" s="76"/>
    </row>
    <row r="210" spans="1:9" ht="12.75" customHeight="1">
      <c r="A210" s="93">
        <v>250</v>
      </c>
      <c r="B210" s="134" t="s">
        <v>551</v>
      </c>
      <c r="C210" s="154" t="s">
        <v>2461</v>
      </c>
      <c r="D210" s="152">
        <v>637371</v>
      </c>
      <c r="E210" s="152">
        <v>682898</v>
      </c>
      <c r="F210" s="153">
        <v>910530</v>
      </c>
      <c r="G210" s="76"/>
      <c r="H210" s="76"/>
      <c r="I210" s="76"/>
    </row>
    <row r="211" spans="1:9" ht="12.75" customHeight="1">
      <c r="A211" s="93">
        <v>260</v>
      </c>
      <c r="B211" s="134" t="s">
        <v>552</v>
      </c>
      <c r="C211" s="154" t="s">
        <v>2462</v>
      </c>
      <c r="D211" s="152">
        <v>657451</v>
      </c>
      <c r="E211" s="152">
        <v>704411</v>
      </c>
      <c r="F211" s="153">
        <v>939215</v>
      </c>
      <c r="G211" s="76"/>
      <c r="H211" s="76"/>
      <c r="I211" s="76"/>
    </row>
    <row r="212" spans="1:9" ht="12.75" customHeight="1">
      <c r="A212" s="93">
        <v>270</v>
      </c>
      <c r="B212" s="134" t="s">
        <v>553</v>
      </c>
      <c r="C212" s="154" t="s">
        <v>2463</v>
      </c>
      <c r="D212" s="152">
        <v>677397</v>
      </c>
      <c r="E212" s="152">
        <v>725783</v>
      </c>
      <c r="F212" s="153">
        <v>967710</v>
      </c>
      <c r="G212" s="76"/>
      <c r="H212" s="76"/>
      <c r="I212" s="76"/>
    </row>
    <row r="213" spans="1:9" ht="12.75" customHeight="1">
      <c r="A213" s="93">
        <v>280</v>
      </c>
      <c r="B213" s="134" t="s">
        <v>554</v>
      </c>
      <c r="C213" s="154" t="s">
        <v>2464</v>
      </c>
      <c r="D213" s="152">
        <v>697204</v>
      </c>
      <c r="E213" s="152">
        <v>747004</v>
      </c>
      <c r="F213" s="153">
        <v>996005</v>
      </c>
      <c r="G213" s="76"/>
      <c r="H213" s="76"/>
      <c r="I213" s="76"/>
    </row>
    <row r="214" spans="1:9" ht="12.75" customHeight="1">
      <c r="A214" s="93">
        <v>290</v>
      </c>
      <c r="B214" s="134" t="s">
        <v>555</v>
      </c>
      <c r="C214" s="154" t="s">
        <v>2465</v>
      </c>
      <c r="D214" s="152">
        <v>716870</v>
      </c>
      <c r="E214" s="152">
        <v>768075</v>
      </c>
      <c r="F214" s="153">
        <v>1024100</v>
      </c>
      <c r="G214" s="76"/>
      <c r="H214" s="76"/>
      <c r="I214" s="76"/>
    </row>
    <row r="215" spans="1:9" ht="12.75" customHeight="1">
      <c r="A215" s="93">
        <v>300</v>
      </c>
      <c r="B215" s="134" t="s">
        <v>556</v>
      </c>
      <c r="C215" s="154" t="s">
        <v>2466</v>
      </c>
      <c r="D215" s="152">
        <v>736530</v>
      </c>
      <c r="E215" s="152">
        <v>789139</v>
      </c>
      <c r="F215" s="153">
        <v>1052185</v>
      </c>
      <c r="G215" s="76"/>
      <c r="H215" s="76"/>
      <c r="I215" s="76"/>
    </row>
    <row r="216" spans="1:9" ht="12.75" customHeight="1">
      <c r="A216" s="93">
        <v>310</v>
      </c>
      <c r="B216" s="134" t="s">
        <v>557</v>
      </c>
      <c r="C216" s="154" t="s">
        <v>2467</v>
      </c>
      <c r="D216" s="152">
        <v>755920</v>
      </c>
      <c r="E216" s="152">
        <v>809914</v>
      </c>
      <c r="F216" s="153">
        <v>1079885</v>
      </c>
      <c r="G216" s="76"/>
      <c r="H216" s="76"/>
      <c r="I216" s="76"/>
    </row>
    <row r="217" spans="1:9" ht="12.75" customHeight="1">
      <c r="A217" s="93">
        <v>320</v>
      </c>
      <c r="B217" s="134" t="s">
        <v>558</v>
      </c>
      <c r="C217" s="154" t="s">
        <v>2468</v>
      </c>
      <c r="D217" s="152">
        <v>775166</v>
      </c>
      <c r="E217" s="152">
        <v>830535</v>
      </c>
      <c r="F217" s="153">
        <v>1107380</v>
      </c>
      <c r="G217" s="76"/>
      <c r="H217" s="76"/>
      <c r="I217" s="76"/>
    </row>
    <row r="218" spans="1:9" ht="12.75" customHeight="1">
      <c r="A218" s="93">
        <v>330</v>
      </c>
      <c r="B218" s="134" t="s">
        <v>559</v>
      </c>
      <c r="C218" s="154" t="s">
        <v>2469</v>
      </c>
      <c r="D218" s="152">
        <v>794413</v>
      </c>
      <c r="E218" s="152">
        <v>851156</v>
      </c>
      <c r="F218" s="153">
        <v>1134875</v>
      </c>
      <c r="G218" s="76"/>
      <c r="H218" s="76"/>
      <c r="I218" s="76"/>
    </row>
    <row r="219" spans="1:9" ht="12.75" customHeight="1">
      <c r="A219" s="93">
        <v>340</v>
      </c>
      <c r="B219" s="134" t="s">
        <v>560</v>
      </c>
      <c r="C219" s="154" t="s">
        <v>2470</v>
      </c>
      <c r="D219" s="152">
        <v>813379</v>
      </c>
      <c r="E219" s="152">
        <v>871478</v>
      </c>
      <c r="F219" s="153">
        <v>1161970</v>
      </c>
      <c r="G219" s="76"/>
      <c r="H219" s="76"/>
      <c r="I219" s="76"/>
    </row>
    <row r="220" spans="1:9" ht="12.75" customHeight="1">
      <c r="A220" s="93">
        <v>350</v>
      </c>
      <c r="B220" s="134" t="s">
        <v>561</v>
      </c>
      <c r="C220" s="154" t="s">
        <v>2471</v>
      </c>
      <c r="D220" s="152">
        <v>832346</v>
      </c>
      <c r="E220" s="152">
        <v>891799</v>
      </c>
      <c r="F220" s="153">
        <v>1189065</v>
      </c>
      <c r="G220" s="76"/>
      <c r="H220" s="76"/>
      <c r="I220" s="76"/>
    </row>
    <row r="221" spans="1:9" ht="12.75" customHeight="1">
      <c r="A221" s="93">
        <v>360</v>
      </c>
      <c r="B221" s="134" t="s">
        <v>562</v>
      </c>
      <c r="C221" s="154" t="s">
        <v>2472</v>
      </c>
      <c r="D221" s="152">
        <v>851316</v>
      </c>
      <c r="E221" s="152">
        <v>912124</v>
      </c>
      <c r="F221" s="153">
        <v>1216165</v>
      </c>
      <c r="G221" s="76"/>
      <c r="H221" s="76"/>
      <c r="I221" s="76"/>
    </row>
    <row r="222" spans="1:9" ht="12.75" customHeight="1">
      <c r="A222" s="93">
        <v>370</v>
      </c>
      <c r="B222" s="134" t="s">
        <v>563</v>
      </c>
      <c r="C222" s="154" t="s">
        <v>2473</v>
      </c>
      <c r="D222" s="152">
        <v>870006</v>
      </c>
      <c r="E222" s="152">
        <v>932149</v>
      </c>
      <c r="F222" s="153">
        <v>1242865</v>
      </c>
      <c r="G222" s="76"/>
      <c r="H222" s="76"/>
      <c r="I222" s="76"/>
    </row>
    <row r="223" spans="1:9" ht="12.75" customHeight="1">
      <c r="A223" s="93">
        <v>380</v>
      </c>
      <c r="B223" s="134" t="s">
        <v>564</v>
      </c>
      <c r="C223" s="154" t="s">
        <v>2474</v>
      </c>
      <c r="D223" s="152">
        <v>888692</v>
      </c>
      <c r="E223" s="152">
        <v>952170</v>
      </c>
      <c r="F223" s="153">
        <v>1269560</v>
      </c>
      <c r="G223" s="76"/>
      <c r="H223" s="76"/>
      <c r="I223" s="76"/>
    </row>
    <row r="224" spans="1:9" ht="12.75" customHeight="1">
      <c r="A224" s="93">
        <v>390</v>
      </c>
      <c r="B224" s="134" t="s">
        <v>565</v>
      </c>
      <c r="C224" s="154" t="s">
        <v>2475</v>
      </c>
      <c r="D224" s="152">
        <v>907242</v>
      </c>
      <c r="E224" s="152">
        <v>972045</v>
      </c>
      <c r="F224" s="153">
        <v>1296060</v>
      </c>
      <c r="G224" s="76"/>
      <c r="H224" s="76"/>
      <c r="I224" s="76"/>
    </row>
    <row r="225" spans="1:9" ht="12.75" customHeight="1">
      <c r="A225" s="93">
        <v>400</v>
      </c>
      <c r="B225" s="134" t="s">
        <v>566</v>
      </c>
      <c r="C225" s="154" t="s">
        <v>2476</v>
      </c>
      <c r="D225" s="152">
        <v>925789</v>
      </c>
      <c r="E225" s="152">
        <v>991916</v>
      </c>
      <c r="F225" s="153">
        <v>1322555</v>
      </c>
      <c r="G225" s="76"/>
      <c r="H225" s="76"/>
      <c r="I225" s="76"/>
    </row>
    <row r="226" spans="1:9" ht="12.75" customHeight="1">
      <c r="A226" s="93">
        <v>410</v>
      </c>
      <c r="B226" s="134" t="s">
        <v>567</v>
      </c>
      <c r="C226" s="154" t="s">
        <v>2477</v>
      </c>
      <c r="D226" s="152">
        <v>944202</v>
      </c>
      <c r="E226" s="152">
        <v>1011645</v>
      </c>
      <c r="F226" s="153">
        <v>1348860</v>
      </c>
      <c r="G226" s="76"/>
      <c r="H226" s="76"/>
      <c r="I226" s="76"/>
    </row>
    <row r="227" spans="1:9" ht="12.75" customHeight="1">
      <c r="A227" s="93">
        <v>420</v>
      </c>
      <c r="B227" s="134" t="s">
        <v>568</v>
      </c>
      <c r="C227" s="154" t="s">
        <v>2478</v>
      </c>
      <c r="D227" s="152">
        <v>962472</v>
      </c>
      <c r="E227" s="152">
        <v>1031220</v>
      </c>
      <c r="F227" s="153">
        <v>1374960</v>
      </c>
      <c r="G227" s="76"/>
      <c r="H227" s="76"/>
      <c r="I227" s="76"/>
    </row>
    <row r="228" spans="1:9" ht="12.75" customHeight="1">
      <c r="A228" s="93">
        <v>430</v>
      </c>
      <c r="B228" s="134" t="s">
        <v>569</v>
      </c>
      <c r="C228" s="154" t="s">
        <v>2479</v>
      </c>
      <c r="D228" s="152">
        <v>980742</v>
      </c>
      <c r="E228" s="152">
        <v>1050795</v>
      </c>
      <c r="F228" s="153">
        <v>1401060</v>
      </c>
      <c r="G228" s="76"/>
      <c r="H228" s="76"/>
      <c r="I228" s="76"/>
    </row>
    <row r="229" spans="1:9" ht="12.75" customHeight="1">
      <c r="A229" s="93">
        <v>440</v>
      </c>
      <c r="B229" s="134" t="s">
        <v>570</v>
      </c>
      <c r="C229" s="154" t="s">
        <v>2480</v>
      </c>
      <c r="D229" s="152">
        <v>998872</v>
      </c>
      <c r="E229" s="152">
        <v>1070220</v>
      </c>
      <c r="F229" s="153">
        <v>1426960</v>
      </c>
      <c r="G229" s="76"/>
      <c r="H229" s="76"/>
      <c r="I229" s="76"/>
    </row>
    <row r="230" spans="1:9" ht="12.75" customHeight="1">
      <c r="A230" s="93">
        <v>450</v>
      </c>
      <c r="B230" s="134" t="s">
        <v>571</v>
      </c>
      <c r="C230" s="154" t="s">
        <v>2481</v>
      </c>
      <c r="D230" s="152">
        <v>1017002</v>
      </c>
      <c r="E230" s="152">
        <v>1089645</v>
      </c>
      <c r="F230" s="153">
        <v>1452860</v>
      </c>
      <c r="G230" s="76"/>
      <c r="H230" s="76"/>
      <c r="I230" s="76"/>
    </row>
    <row r="231" spans="1:9" ht="12.75" customHeight="1">
      <c r="A231" s="93">
        <v>460</v>
      </c>
      <c r="B231" s="134" t="s">
        <v>572</v>
      </c>
      <c r="C231" s="154" t="s">
        <v>2482</v>
      </c>
      <c r="D231" s="152">
        <v>1034996</v>
      </c>
      <c r="E231" s="152">
        <v>1108924</v>
      </c>
      <c r="F231" s="153">
        <v>1478565</v>
      </c>
      <c r="G231" s="76"/>
      <c r="H231" s="76"/>
      <c r="I231" s="76"/>
    </row>
    <row r="232" spans="1:9" ht="12.75" customHeight="1">
      <c r="A232" s="93">
        <v>470</v>
      </c>
      <c r="B232" s="134" t="s">
        <v>573</v>
      </c>
      <c r="C232" s="154" t="s">
        <v>2483</v>
      </c>
      <c r="D232" s="152">
        <v>1052846</v>
      </c>
      <c r="E232" s="152">
        <v>1128049</v>
      </c>
      <c r="F232" s="153">
        <v>1504065</v>
      </c>
      <c r="G232" s="76"/>
      <c r="H232" s="76"/>
      <c r="I232" s="76"/>
    </row>
    <row r="233" spans="1:9" ht="12.75" customHeight="1">
      <c r="A233" s="93">
        <v>480</v>
      </c>
      <c r="B233" s="134" t="s">
        <v>574</v>
      </c>
      <c r="C233" s="154" t="s">
        <v>2484</v>
      </c>
      <c r="D233" s="152">
        <v>1070696</v>
      </c>
      <c r="E233" s="152">
        <v>1147174</v>
      </c>
      <c r="F233" s="153">
        <v>1529565</v>
      </c>
      <c r="G233" s="76"/>
      <c r="H233" s="76"/>
      <c r="I233" s="76"/>
    </row>
    <row r="234" spans="1:9" ht="12.75" customHeight="1">
      <c r="A234" s="93">
        <v>490</v>
      </c>
      <c r="B234" s="134" t="s">
        <v>575</v>
      </c>
      <c r="C234" s="154" t="s">
        <v>2485</v>
      </c>
      <c r="D234" s="152">
        <v>1088549</v>
      </c>
      <c r="E234" s="152">
        <v>1166303</v>
      </c>
      <c r="F234" s="153">
        <v>1555070</v>
      </c>
      <c r="G234" s="76"/>
      <c r="H234" s="76"/>
      <c r="I234" s="76"/>
    </row>
    <row r="235" spans="1:9" ht="12.75" customHeight="1">
      <c r="A235" s="93">
        <v>500</v>
      </c>
      <c r="B235" s="134" t="s">
        <v>576</v>
      </c>
      <c r="C235" s="154" t="s">
        <v>2486</v>
      </c>
      <c r="D235" s="152">
        <v>1106123</v>
      </c>
      <c r="E235" s="152">
        <v>1185131</v>
      </c>
      <c r="F235" s="153">
        <v>1580175</v>
      </c>
      <c r="G235" s="76"/>
      <c r="H235" s="76"/>
      <c r="I235" s="76"/>
    </row>
    <row r="236" spans="1:9" ht="12.75" customHeight="1">
      <c r="A236" s="93">
        <v>525</v>
      </c>
      <c r="B236" s="134" t="s">
        <v>577</v>
      </c>
      <c r="C236" s="154" t="s">
        <v>2487</v>
      </c>
      <c r="D236" s="152">
        <v>1150195</v>
      </c>
      <c r="E236" s="152">
        <v>1232351</v>
      </c>
      <c r="F236" s="153">
        <v>1643135</v>
      </c>
      <c r="G236" s="76"/>
      <c r="H236" s="76"/>
      <c r="I236" s="76"/>
    </row>
    <row r="237" spans="1:9" ht="12.75" customHeight="1">
      <c r="A237" s="93">
        <v>550</v>
      </c>
      <c r="B237" s="134" t="s">
        <v>578</v>
      </c>
      <c r="C237" s="154" t="s">
        <v>2488</v>
      </c>
      <c r="D237" s="152">
        <v>1193710</v>
      </c>
      <c r="E237" s="152">
        <v>1278975</v>
      </c>
      <c r="F237" s="153">
        <v>1705300</v>
      </c>
      <c r="G237" s="76"/>
      <c r="H237" s="76"/>
      <c r="I237" s="76"/>
    </row>
    <row r="238" spans="1:9" ht="12.75" customHeight="1">
      <c r="A238" s="93">
        <v>575</v>
      </c>
      <c r="B238" s="134" t="s">
        <v>579</v>
      </c>
      <c r="C238" s="154" t="s">
        <v>2489</v>
      </c>
      <c r="D238" s="152">
        <v>1281522</v>
      </c>
      <c r="E238" s="152">
        <v>1373059</v>
      </c>
      <c r="F238" s="153">
        <v>1830745</v>
      </c>
      <c r="G238" s="119"/>
      <c r="H238" s="76"/>
      <c r="I238" s="76"/>
    </row>
    <row r="239" spans="1:9" ht="12.75" customHeight="1">
      <c r="A239" s="93">
        <v>600</v>
      </c>
      <c r="B239" s="134" t="s">
        <v>580</v>
      </c>
      <c r="C239" s="154" t="s">
        <v>2490</v>
      </c>
      <c r="D239" s="152">
        <v>1325881</v>
      </c>
      <c r="E239" s="152">
        <v>1420586</v>
      </c>
      <c r="F239" s="153">
        <v>1894115</v>
      </c>
      <c r="G239" s="76"/>
      <c r="H239" s="76"/>
      <c r="I239" s="76"/>
    </row>
    <row r="240" spans="1:9" ht="12.75" customHeight="1">
      <c r="A240" s="93">
        <v>625</v>
      </c>
      <c r="B240" s="134" t="s">
        <v>581</v>
      </c>
      <c r="C240" s="154" t="s">
        <v>2491</v>
      </c>
      <c r="D240" s="152">
        <v>1369949</v>
      </c>
      <c r="E240" s="152">
        <v>1467803</v>
      </c>
      <c r="F240" s="153">
        <v>1957070</v>
      </c>
      <c r="G240" s="76"/>
      <c r="H240" s="76"/>
      <c r="I240" s="76"/>
    </row>
    <row r="241" spans="1:9" ht="12.75" customHeight="1">
      <c r="A241" s="93">
        <v>650</v>
      </c>
      <c r="B241" s="134" t="s">
        <v>582</v>
      </c>
      <c r="C241" s="154" t="s">
        <v>2492</v>
      </c>
      <c r="D241" s="152">
        <v>1413731</v>
      </c>
      <c r="E241" s="152">
        <v>1514711</v>
      </c>
      <c r="F241" s="153">
        <v>2019615</v>
      </c>
      <c r="G241" s="76"/>
      <c r="H241" s="76"/>
      <c r="I241" s="76"/>
    </row>
    <row r="242" spans="1:9" ht="12.75" customHeight="1">
      <c r="A242" s="93">
        <v>675</v>
      </c>
      <c r="B242" s="134" t="s">
        <v>583</v>
      </c>
      <c r="C242" s="154" t="s">
        <v>2493</v>
      </c>
      <c r="D242" s="152">
        <v>1457082</v>
      </c>
      <c r="E242" s="152">
        <v>1561159</v>
      </c>
      <c r="F242" s="153">
        <v>2081545</v>
      </c>
      <c r="G242" s="76"/>
      <c r="H242" s="76"/>
      <c r="I242" s="76"/>
    </row>
    <row r="243" spans="1:9" ht="12.75" customHeight="1">
      <c r="A243" s="93">
        <v>700</v>
      </c>
      <c r="B243" s="134" t="s">
        <v>584</v>
      </c>
      <c r="C243" s="154" t="s">
        <v>2494</v>
      </c>
      <c r="D243" s="152">
        <v>1500142</v>
      </c>
      <c r="E243" s="152">
        <v>1607295</v>
      </c>
      <c r="F243" s="153">
        <v>2143060</v>
      </c>
      <c r="G243" s="76"/>
      <c r="H243" s="76"/>
      <c r="I243" s="76"/>
    </row>
    <row r="244" spans="1:9" ht="12.75" customHeight="1">
      <c r="A244" s="93">
        <v>725</v>
      </c>
      <c r="B244" s="134" t="s">
        <v>585</v>
      </c>
      <c r="C244" s="154" t="s">
        <v>2495</v>
      </c>
      <c r="D244" s="152">
        <v>1542912</v>
      </c>
      <c r="E244" s="152">
        <v>1653120</v>
      </c>
      <c r="F244" s="153">
        <v>2204160</v>
      </c>
      <c r="G244" s="76"/>
      <c r="H244" s="76"/>
      <c r="I244" s="76"/>
    </row>
    <row r="245" spans="1:9" ht="12.75" customHeight="1">
      <c r="A245" s="93">
        <v>750</v>
      </c>
      <c r="B245" s="134" t="s">
        <v>586</v>
      </c>
      <c r="C245" s="154" t="s">
        <v>2496</v>
      </c>
      <c r="D245" s="152">
        <v>1585535</v>
      </c>
      <c r="E245" s="152">
        <v>1698788</v>
      </c>
      <c r="F245" s="153">
        <v>2265050</v>
      </c>
      <c r="G245" s="76"/>
      <c r="H245" s="76"/>
      <c r="I245" s="76"/>
    </row>
    <row r="246" spans="1:9" ht="12.75" customHeight="1">
      <c r="A246" s="93">
        <v>775</v>
      </c>
      <c r="B246" s="134" t="s">
        <v>587</v>
      </c>
      <c r="C246" s="154" t="s">
        <v>2497</v>
      </c>
      <c r="D246" s="152">
        <v>1627728</v>
      </c>
      <c r="E246" s="152">
        <v>1743994</v>
      </c>
      <c r="F246" s="153">
        <v>2325325</v>
      </c>
      <c r="G246" s="76"/>
      <c r="H246" s="76"/>
      <c r="I246" s="76"/>
    </row>
    <row r="247" spans="1:9" ht="12.75" customHeight="1">
      <c r="A247" s="93">
        <v>800</v>
      </c>
      <c r="B247" s="134" t="s">
        <v>588</v>
      </c>
      <c r="C247" s="154" t="s">
        <v>2498</v>
      </c>
      <c r="D247" s="152">
        <v>1669630</v>
      </c>
      <c r="E247" s="152">
        <v>1788889</v>
      </c>
      <c r="F247" s="153">
        <v>2385185</v>
      </c>
      <c r="G247" s="76"/>
      <c r="H247" s="76"/>
      <c r="I247" s="76"/>
    </row>
    <row r="248" spans="1:9" ht="12.75" customHeight="1">
      <c r="A248" s="93">
        <v>825</v>
      </c>
      <c r="B248" s="134" t="s">
        <v>589</v>
      </c>
      <c r="C248" s="154" t="s">
        <v>2499</v>
      </c>
      <c r="D248" s="152">
        <v>1711392</v>
      </c>
      <c r="E248" s="152">
        <v>1833634</v>
      </c>
      <c r="F248" s="153">
        <v>2444845</v>
      </c>
      <c r="G248" s="76"/>
      <c r="H248" s="76"/>
      <c r="I248" s="76"/>
    </row>
    <row r="249" spans="1:9" ht="12.75" customHeight="1">
      <c r="A249" s="93">
        <v>850</v>
      </c>
      <c r="B249" s="134" t="s">
        <v>590</v>
      </c>
      <c r="C249" s="154" t="s">
        <v>2500</v>
      </c>
      <c r="D249" s="152">
        <v>1753007</v>
      </c>
      <c r="E249" s="152">
        <v>1878221</v>
      </c>
      <c r="F249" s="153">
        <v>2504295</v>
      </c>
      <c r="G249" s="76"/>
      <c r="H249" s="76"/>
      <c r="I249" s="76"/>
    </row>
    <row r="250" spans="1:9" ht="12.75" customHeight="1">
      <c r="A250" s="93">
        <v>875</v>
      </c>
      <c r="B250" s="134" t="s">
        <v>591</v>
      </c>
      <c r="C250" s="154" t="s">
        <v>2501</v>
      </c>
      <c r="D250" s="152">
        <v>1794184</v>
      </c>
      <c r="E250" s="152">
        <v>1922340</v>
      </c>
      <c r="F250" s="153">
        <v>2563120</v>
      </c>
      <c r="G250" s="76"/>
      <c r="H250" s="76"/>
      <c r="I250" s="76"/>
    </row>
    <row r="251" spans="1:9" ht="12.75" customHeight="1">
      <c r="A251" s="93">
        <v>900</v>
      </c>
      <c r="B251" s="134" t="s">
        <v>592</v>
      </c>
      <c r="C251" s="154" t="s">
        <v>2502</v>
      </c>
      <c r="D251" s="152">
        <v>1835222</v>
      </c>
      <c r="E251" s="152">
        <v>1966309</v>
      </c>
      <c r="F251" s="153">
        <v>2621745</v>
      </c>
      <c r="G251" s="76"/>
      <c r="H251" s="76"/>
      <c r="I251" s="76"/>
    </row>
    <row r="252" spans="1:9" ht="12.75" customHeight="1">
      <c r="A252" s="93">
        <v>925</v>
      </c>
      <c r="B252" s="134" t="s">
        <v>593</v>
      </c>
      <c r="C252" s="154" t="s">
        <v>2503</v>
      </c>
      <c r="D252" s="152">
        <v>1876112</v>
      </c>
      <c r="E252" s="152">
        <v>2010120</v>
      </c>
      <c r="F252" s="153">
        <v>2680160</v>
      </c>
      <c r="G252" s="76"/>
      <c r="H252" s="76"/>
      <c r="I252" s="76"/>
    </row>
    <row r="253" spans="1:9" ht="12.75" customHeight="1">
      <c r="A253" s="93">
        <v>950</v>
      </c>
      <c r="B253" s="134" t="s">
        <v>594</v>
      </c>
      <c r="C253" s="154" t="s">
        <v>2504</v>
      </c>
      <c r="D253" s="152">
        <v>1916716</v>
      </c>
      <c r="E253" s="152">
        <v>2053624</v>
      </c>
      <c r="F253" s="153">
        <v>2738165</v>
      </c>
      <c r="G253" s="76"/>
      <c r="H253" s="76"/>
      <c r="I253" s="76"/>
    </row>
    <row r="254" spans="1:9" ht="12.75" customHeight="1" thickBot="1">
      <c r="A254" s="97">
        <v>975</v>
      </c>
      <c r="B254" s="134" t="s">
        <v>595</v>
      </c>
      <c r="C254" s="154" t="s">
        <v>2505</v>
      </c>
      <c r="D254" s="152">
        <v>1957176</v>
      </c>
      <c r="E254" s="152">
        <v>2096974</v>
      </c>
      <c r="F254" s="153">
        <v>2795965</v>
      </c>
      <c r="G254" s="76"/>
      <c r="H254" s="76"/>
      <c r="I254" s="76"/>
    </row>
    <row r="255" spans="1:9" ht="12.75" customHeight="1" thickBot="1">
      <c r="A255" s="98">
        <v>1000</v>
      </c>
      <c r="B255" s="155" t="s">
        <v>596</v>
      </c>
      <c r="C255" s="156" t="s">
        <v>2506</v>
      </c>
      <c r="D255" s="157">
        <v>1997349</v>
      </c>
      <c r="E255" s="157">
        <v>2140016</v>
      </c>
      <c r="F255" s="158">
        <v>2853355</v>
      </c>
      <c r="G255" s="76"/>
      <c r="H255" s="76"/>
      <c r="I255" s="76"/>
    </row>
    <row r="256" spans="1:9" ht="13.5" thickBot="1">
      <c r="A256" s="85"/>
      <c r="B256" s="365" t="s">
        <v>2249</v>
      </c>
      <c r="C256" s="365"/>
      <c r="D256" s="365"/>
      <c r="E256" s="94"/>
      <c r="F256" s="94"/>
      <c r="G256" s="2"/>
      <c r="H256" s="2"/>
      <c r="I256" s="2"/>
    </row>
    <row r="257" spans="7:9">
      <c r="G257" s="2"/>
      <c r="H257" s="2"/>
      <c r="I257" s="2"/>
    </row>
    <row r="258" spans="7:9">
      <c r="G258" s="2"/>
      <c r="H258" s="2"/>
      <c r="I258" s="2"/>
    </row>
    <row r="259" spans="7:9">
      <c r="G259" s="2"/>
      <c r="H259" s="2"/>
      <c r="I259" s="2"/>
    </row>
    <row r="260" spans="7:9">
      <c r="G260" s="2"/>
      <c r="H260" s="2"/>
      <c r="I260" s="2"/>
    </row>
    <row r="261" spans="7:9">
      <c r="G261" s="2"/>
      <c r="H261" s="2"/>
      <c r="I261" s="2"/>
    </row>
    <row r="262" spans="7:9">
      <c r="G262" s="2"/>
      <c r="H262" s="2"/>
      <c r="I262" s="2"/>
    </row>
    <row r="263" spans="7:9">
      <c r="G263" s="2"/>
      <c r="H263" s="2"/>
      <c r="I263" s="2"/>
    </row>
    <row r="264" spans="7:9">
      <c r="G264" s="2"/>
      <c r="H264" s="2"/>
      <c r="I264" s="2"/>
    </row>
    <row r="265" spans="7:9">
      <c r="G265" s="2"/>
      <c r="H265" s="2"/>
      <c r="I265" s="2"/>
    </row>
    <row r="266" spans="7:9">
      <c r="G266" s="2"/>
      <c r="H266" s="2"/>
      <c r="I266" s="2"/>
    </row>
  </sheetData>
  <sheetProtection password="C64B" sheet="1" objects="1" scenarios="1" sort="0" autoFilter="0"/>
  <autoFilter ref="A5:F256"/>
  <mergeCells count="6">
    <mergeCell ref="B3:F3"/>
    <mergeCell ref="B6:F6"/>
    <mergeCell ref="G7:I8"/>
    <mergeCell ref="B256:D256"/>
    <mergeCell ref="C1:J1"/>
    <mergeCell ref="G6:I6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J235"/>
  <sheetViews>
    <sheetView showGridLines="0" workbookViewId="0">
      <selection activeCell="K12" sqref="K12"/>
    </sheetView>
  </sheetViews>
  <sheetFormatPr defaultRowHeight="12.75"/>
  <cols>
    <col min="1" max="1" width="8" style="54" customWidth="1"/>
    <col min="2" max="2" width="25.42578125" customWidth="1"/>
    <col min="3" max="3" width="75.5703125" customWidth="1"/>
    <col min="4" max="6" width="11.7109375" style="46" customWidth="1"/>
    <col min="8" max="8" width="13.7109375" customWidth="1"/>
  </cols>
  <sheetData>
    <row r="1" spans="1:10" ht="27.75" customHeight="1">
      <c r="A1" s="49"/>
      <c r="B1" s="50"/>
      <c r="C1" s="324" t="s">
        <v>3193</v>
      </c>
      <c r="D1" s="324"/>
      <c r="E1" s="324"/>
      <c r="F1" s="324"/>
      <c r="G1" s="324"/>
      <c r="H1" s="324"/>
      <c r="I1" s="324"/>
      <c r="J1" s="324"/>
    </row>
    <row r="2" spans="1:10" ht="18" customHeight="1">
      <c r="A2" s="49"/>
      <c r="B2" s="1"/>
      <c r="C2" s="49"/>
      <c r="D2" s="49"/>
      <c r="E2" s="49"/>
      <c r="F2" s="49"/>
    </row>
    <row r="3" spans="1:10" ht="18" customHeight="1">
      <c r="A3" s="49"/>
      <c r="B3" s="347" t="s">
        <v>2195</v>
      </c>
      <c r="C3" s="347"/>
      <c r="D3" s="347"/>
      <c r="E3" s="347"/>
      <c r="F3" s="347"/>
    </row>
    <row r="4" spans="1:10" ht="18" customHeight="1" thickBot="1">
      <c r="A4" s="49"/>
    </row>
    <row r="5" spans="1:10" s="51" customFormat="1" ht="69.75" customHeight="1" thickBot="1">
      <c r="A5" s="55" t="s">
        <v>1089</v>
      </c>
      <c r="B5" s="131" t="s">
        <v>14</v>
      </c>
      <c r="C5" s="131" t="s">
        <v>2196</v>
      </c>
      <c r="D5" s="131" t="s">
        <v>16</v>
      </c>
      <c r="E5" s="131" t="s">
        <v>17</v>
      </c>
      <c r="F5" s="131" t="s">
        <v>3257</v>
      </c>
    </row>
    <row r="6" spans="1:10" ht="98.25" customHeight="1" thickBot="1">
      <c r="A6" s="122"/>
      <c r="B6" s="368" t="s">
        <v>2507</v>
      </c>
      <c r="C6" s="369"/>
      <c r="D6" s="369"/>
      <c r="E6" s="369"/>
      <c r="F6" s="370"/>
    </row>
    <row r="7" spans="1:10">
      <c r="A7" s="99">
        <v>25</v>
      </c>
      <c r="B7" s="175" t="s">
        <v>1090</v>
      </c>
      <c r="C7" s="176" t="s">
        <v>2508</v>
      </c>
      <c r="D7" s="177">
        <v>42091</v>
      </c>
      <c r="E7" s="177">
        <v>45098</v>
      </c>
      <c r="F7" s="178">
        <v>60130</v>
      </c>
      <c r="G7" s="76"/>
      <c r="H7" s="2"/>
    </row>
    <row r="8" spans="1:10">
      <c r="A8" s="93">
        <v>26</v>
      </c>
      <c r="B8" s="179" t="s">
        <v>1091</v>
      </c>
      <c r="C8" s="180" t="s">
        <v>2509</v>
      </c>
      <c r="D8" s="152">
        <v>42970</v>
      </c>
      <c r="E8" s="152">
        <v>46039</v>
      </c>
      <c r="F8" s="153">
        <v>61385</v>
      </c>
      <c r="G8" s="76"/>
      <c r="H8" s="2"/>
    </row>
    <row r="9" spans="1:10">
      <c r="A9" s="93">
        <v>27</v>
      </c>
      <c r="B9" s="179" t="s">
        <v>1092</v>
      </c>
      <c r="C9" s="180" t="s">
        <v>2510</v>
      </c>
      <c r="D9" s="152">
        <v>43726</v>
      </c>
      <c r="E9" s="152">
        <v>46849</v>
      </c>
      <c r="F9" s="153">
        <v>62465</v>
      </c>
      <c r="G9" s="76"/>
      <c r="H9" s="2"/>
    </row>
    <row r="10" spans="1:10">
      <c r="A10" s="93">
        <v>28</v>
      </c>
      <c r="B10" s="179" t="s">
        <v>1093</v>
      </c>
      <c r="C10" s="180" t="s">
        <v>2511</v>
      </c>
      <c r="D10" s="152">
        <v>44604</v>
      </c>
      <c r="E10" s="152">
        <v>47790</v>
      </c>
      <c r="F10" s="153">
        <v>63720</v>
      </c>
      <c r="G10" s="76"/>
      <c r="H10" s="2"/>
    </row>
    <row r="11" spans="1:10">
      <c r="A11" s="93">
        <v>29</v>
      </c>
      <c r="B11" s="179" t="s">
        <v>1094</v>
      </c>
      <c r="C11" s="180" t="s">
        <v>2512</v>
      </c>
      <c r="D11" s="152">
        <v>45486</v>
      </c>
      <c r="E11" s="152">
        <v>48735</v>
      </c>
      <c r="F11" s="153">
        <v>64980</v>
      </c>
      <c r="G11" s="76"/>
      <c r="H11" s="2"/>
    </row>
    <row r="12" spans="1:10">
      <c r="A12" s="93">
        <v>30</v>
      </c>
      <c r="B12" s="179" t="s">
        <v>1095</v>
      </c>
      <c r="C12" s="180" t="s">
        <v>2513</v>
      </c>
      <c r="D12" s="152">
        <v>46239</v>
      </c>
      <c r="E12" s="152">
        <v>49541</v>
      </c>
      <c r="F12" s="153">
        <v>66055</v>
      </c>
      <c r="G12" s="76"/>
      <c r="H12" s="2"/>
    </row>
    <row r="13" spans="1:10">
      <c r="A13" s="93">
        <v>31</v>
      </c>
      <c r="B13" s="179" t="s">
        <v>1096</v>
      </c>
      <c r="C13" s="180" t="s">
        <v>2514</v>
      </c>
      <c r="D13" s="152">
        <v>47117</v>
      </c>
      <c r="E13" s="152">
        <v>50483</v>
      </c>
      <c r="F13" s="153">
        <v>67310</v>
      </c>
      <c r="G13" s="76"/>
      <c r="H13" s="2"/>
    </row>
    <row r="14" spans="1:10">
      <c r="A14" s="93">
        <v>32</v>
      </c>
      <c r="B14" s="179" t="s">
        <v>1097</v>
      </c>
      <c r="C14" s="180" t="s">
        <v>2515</v>
      </c>
      <c r="D14" s="152">
        <v>47999</v>
      </c>
      <c r="E14" s="152">
        <v>51428</v>
      </c>
      <c r="F14" s="153">
        <v>68570</v>
      </c>
      <c r="G14" s="76"/>
      <c r="H14" s="2"/>
    </row>
    <row r="15" spans="1:10">
      <c r="A15" s="93">
        <v>33</v>
      </c>
      <c r="B15" s="179" t="s">
        <v>1098</v>
      </c>
      <c r="C15" s="180" t="s">
        <v>2516</v>
      </c>
      <c r="D15" s="152">
        <v>48752</v>
      </c>
      <c r="E15" s="152">
        <v>52234</v>
      </c>
      <c r="F15" s="153">
        <v>69645</v>
      </c>
      <c r="G15" s="76"/>
      <c r="H15" s="2"/>
    </row>
    <row r="16" spans="1:10">
      <c r="A16" s="93">
        <v>34</v>
      </c>
      <c r="B16" s="179" t="s">
        <v>1099</v>
      </c>
      <c r="C16" s="180" t="s">
        <v>2517</v>
      </c>
      <c r="D16" s="152">
        <v>49630</v>
      </c>
      <c r="E16" s="152">
        <v>53175</v>
      </c>
      <c r="F16" s="153">
        <v>70900</v>
      </c>
      <c r="G16" s="76"/>
      <c r="H16" s="2"/>
    </row>
    <row r="17" spans="1:8">
      <c r="A17" s="93">
        <v>35</v>
      </c>
      <c r="B17" s="179" t="s">
        <v>1100</v>
      </c>
      <c r="C17" s="180" t="s">
        <v>2518</v>
      </c>
      <c r="D17" s="152">
        <v>50383</v>
      </c>
      <c r="E17" s="152">
        <v>53981</v>
      </c>
      <c r="F17" s="153">
        <v>71975</v>
      </c>
      <c r="G17" s="76"/>
      <c r="H17" s="2"/>
    </row>
    <row r="18" spans="1:8">
      <c r="A18" s="93">
        <v>36</v>
      </c>
      <c r="B18" s="179" t="s">
        <v>1101</v>
      </c>
      <c r="C18" s="180" t="s">
        <v>2519</v>
      </c>
      <c r="D18" s="152">
        <v>51139</v>
      </c>
      <c r="E18" s="152">
        <v>54791</v>
      </c>
      <c r="F18" s="153">
        <v>73055</v>
      </c>
      <c r="G18" s="76"/>
      <c r="H18" s="2"/>
    </row>
    <row r="19" spans="1:8">
      <c r="A19" s="93">
        <v>37</v>
      </c>
      <c r="B19" s="179" t="s">
        <v>1102</v>
      </c>
      <c r="C19" s="180" t="s">
        <v>2520</v>
      </c>
      <c r="D19" s="152">
        <v>52017</v>
      </c>
      <c r="E19" s="152">
        <v>55733</v>
      </c>
      <c r="F19" s="153">
        <v>74310</v>
      </c>
      <c r="G19" s="76"/>
      <c r="H19" s="2"/>
    </row>
    <row r="20" spans="1:8">
      <c r="A20" s="93">
        <v>38</v>
      </c>
      <c r="B20" s="179" t="s">
        <v>1103</v>
      </c>
      <c r="C20" s="180" t="s">
        <v>2521</v>
      </c>
      <c r="D20" s="152">
        <v>52773</v>
      </c>
      <c r="E20" s="152">
        <v>56543</v>
      </c>
      <c r="F20" s="153">
        <v>75390</v>
      </c>
      <c r="G20" s="76"/>
      <c r="H20" s="2"/>
    </row>
    <row r="21" spans="1:8">
      <c r="A21" s="93">
        <v>39</v>
      </c>
      <c r="B21" s="179" t="s">
        <v>1104</v>
      </c>
      <c r="C21" s="180" t="s">
        <v>2522</v>
      </c>
      <c r="D21" s="152">
        <v>53526</v>
      </c>
      <c r="E21" s="152">
        <v>57349</v>
      </c>
      <c r="F21" s="153">
        <v>76465</v>
      </c>
      <c r="G21" s="76"/>
      <c r="H21" s="2"/>
    </row>
    <row r="22" spans="1:8">
      <c r="A22" s="93">
        <v>40</v>
      </c>
      <c r="B22" s="179" t="s">
        <v>1105</v>
      </c>
      <c r="C22" s="180" t="s">
        <v>2523</v>
      </c>
      <c r="D22" s="152">
        <v>54282</v>
      </c>
      <c r="E22" s="152">
        <v>58159</v>
      </c>
      <c r="F22" s="153">
        <v>77545</v>
      </c>
      <c r="G22" s="76"/>
      <c r="H22" s="2"/>
    </row>
    <row r="23" spans="1:8">
      <c r="A23" s="93">
        <v>41</v>
      </c>
      <c r="B23" s="179" t="s">
        <v>1106</v>
      </c>
      <c r="C23" s="180" t="s">
        <v>2524</v>
      </c>
      <c r="D23" s="152">
        <v>55157</v>
      </c>
      <c r="E23" s="152">
        <v>59096</v>
      </c>
      <c r="F23" s="153">
        <v>78795</v>
      </c>
      <c r="G23" s="76"/>
      <c r="H23" s="2"/>
    </row>
    <row r="24" spans="1:8">
      <c r="A24" s="93">
        <v>42</v>
      </c>
      <c r="B24" s="179" t="s">
        <v>1107</v>
      </c>
      <c r="C24" s="180" t="s">
        <v>2525</v>
      </c>
      <c r="D24" s="152">
        <v>55913</v>
      </c>
      <c r="E24" s="152">
        <v>59906</v>
      </c>
      <c r="F24" s="153">
        <v>79875</v>
      </c>
      <c r="G24" s="76"/>
      <c r="H24" s="2"/>
    </row>
    <row r="25" spans="1:8">
      <c r="A25" s="93">
        <v>43</v>
      </c>
      <c r="B25" s="179" t="s">
        <v>1108</v>
      </c>
      <c r="C25" s="180" t="s">
        <v>2526</v>
      </c>
      <c r="D25" s="152">
        <v>56665</v>
      </c>
      <c r="E25" s="152">
        <v>60713</v>
      </c>
      <c r="F25" s="153">
        <v>80950</v>
      </c>
      <c r="G25" s="76"/>
      <c r="H25" s="2"/>
    </row>
    <row r="26" spans="1:8">
      <c r="A26" s="93">
        <v>44</v>
      </c>
      <c r="B26" s="179" t="s">
        <v>1109</v>
      </c>
      <c r="C26" s="180" t="s">
        <v>2527</v>
      </c>
      <c r="D26" s="152">
        <v>57421</v>
      </c>
      <c r="E26" s="152">
        <v>61523</v>
      </c>
      <c r="F26" s="153">
        <v>82030</v>
      </c>
      <c r="G26" s="76"/>
      <c r="H26" s="2"/>
    </row>
    <row r="27" spans="1:8">
      <c r="A27" s="93">
        <v>45</v>
      </c>
      <c r="B27" s="179" t="s">
        <v>1110</v>
      </c>
      <c r="C27" s="180" t="s">
        <v>2528</v>
      </c>
      <c r="D27" s="152">
        <v>58174</v>
      </c>
      <c r="E27" s="152">
        <v>62329</v>
      </c>
      <c r="F27" s="153">
        <v>83105</v>
      </c>
      <c r="G27" s="76"/>
      <c r="H27" s="2"/>
    </row>
    <row r="28" spans="1:8">
      <c r="A28" s="93">
        <v>46</v>
      </c>
      <c r="B28" s="179" t="s">
        <v>1111</v>
      </c>
      <c r="C28" s="180" t="s">
        <v>2529</v>
      </c>
      <c r="D28" s="152">
        <v>58930</v>
      </c>
      <c r="E28" s="152">
        <v>63139</v>
      </c>
      <c r="F28" s="153">
        <v>84185</v>
      </c>
      <c r="G28" s="76"/>
      <c r="H28" s="2"/>
    </row>
    <row r="29" spans="1:8">
      <c r="A29" s="93">
        <v>47</v>
      </c>
      <c r="B29" s="179" t="s">
        <v>1112</v>
      </c>
      <c r="C29" s="180" t="s">
        <v>2530</v>
      </c>
      <c r="D29" s="152">
        <v>59682</v>
      </c>
      <c r="E29" s="152">
        <v>63945</v>
      </c>
      <c r="F29" s="153">
        <v>85260</v>
      </c>
      <c r="G29" s="76"/>
      <c r="H29" s="2"/>
    </row>
    <row r="30" spans="1:8">
      <c r="A30" s="93">
        <v>48</v>
      </c>
      <c r="B30" s="179" t="s">
        <v>1113</v>
      </c>
      <c r="C30" s="180" t="s">
        <v>2531</v>
      </c>
      <c r="D30" s="152">
        <v>60435</v>
      </c>
      <c r="E30" s="152">
        <v>64751</v>
      </c>
      <c r="F30" s="153">
        <v>86335</v>
      </c>
      <c r="G30" s="76"/>
      <c r="H30" s="2"/>
    </row>
    <row r="31" spans="1:8">
      <c r="A31" s="93">
        <v>49</v>
      </c>
      <c r="B31" s="179" t="s">
        <v>1114</v>
      </c>
      <c r="C31" s="180" t="s">
        <v>2532</v>
      </c>
      <c r="D31" s="152">
        <v>61191</v>
      </c>
      <c r="E31" s="152">
        <v>65561</v>
      </c>
      <c r="F31" s="153">
        <v>87415</v>
      </c>
      <c r="G31" s="76"/>
      <c r="H31" s="2"/>
    </row>
    <row r="32" spans="1:8">
      <c r="A32" s="93">
        <v>50</v>
      </c>
      <c r="B32" s="179" t="s">
        <v>1115</v>
      </c>
      <c r="C32" s="180" t="s">
        <v>2533</v>
      </c>
      <c r="D32" s="152">
        <v>61943</v>
      </c>
      <c r="E32" s="152">
        <v>66368</v>
      </c>
      <c r="F32" s="153">
        <v>88490</v>
      </c>
      <c r="G32" s="76"/>
      <c r="H32" s="2"/>
    </row>
    <row r="33" spans="1:8">
      <c r="A33" s="93">
        <v>51</v>
      </c>
      <c r="B33" s="179" t="s">
        <v>1116</v>
      </c>
      <c r="C33" s="180" t="s">
        <v>2534</v>
      </c>
      <c r="D33" s="152">
        <v>62699</v>
      </c>
      <c r="E33" s="152">
        <v>67178</v>
      </c>
      <c r="F33" s="153">
        <v>89570</v>
      </c>
      <c r="G33" s="76"/>
      <c r="H33" s="2"/>
    </row>
    <row r="34" spans="1:8">
      <c r="A34" s="93">
        <v>52</v>
      </c>
      <c r="B34" s="179" t="s">
        <v>1117</v>
      </c>
      <c r="C34" s="180" t="s">
        <v>2535</v>
      </c>
      <c r="D34" s="152">
        <v>63452</v>
      </c>
      <c r="E34" s="152">
        <v>67984</v>
      </c>
      <c r="F34" s="153">
        <v>90645</v>
      </c>
      <c r="G34" s="76"/>
      <c r="H34" s="2"/>
    </row>
    <row r="35" spans="1:8">
      <c r="A35" s="93">
        <v>53</v>
      </c>
      <c r="B35" s="179" t="s">
        <v>1118</v>
      </c>
      <c r="C35" s="180" t="s">
        <v>2536</v>
      </c>
      <c r="D35" s="152">
        <v>64208</v>
      </c>
      <c r="E35" s="152">
        <v>68794</v>
      </c>
      <c r="F35" s="153">
        <v>91725</v>
      </c>
      <c r="G35" s="76"/>
      <c r="H35" s="2"/>
    </row>
    <row r="36" spans="1:8">
      <c r="A36" s="93">
        <v>54</v>
      </c>
      <c r="B36" s="179" t="s">
        <v>1119</v>
      </c>
      <c r="C36" s="180" t="s">
        <v>2537</v>
      </c>
      <c r="D36" s="152">
        <v>64960</v>
      </c>
      <c r="E36" s="152">
        <v>69600</v>
      </c>
      <c r="F36" s="153">
        <v>92800</v>
      </c>
      <c r="G36" s="76"/>
      <c r="H36" s="2"/>
    </row>
    <row r="37" spans="1:8">
      <c r="A37" s="93">
        <v>55</v>
      </c>
      <c r="B37" s="179" t="s">
        <v>1120</v>
      </c>
      <c r="C37" s="180" t="s">
        <v>2538</v>
      </c>
      <c r="D37" s="152">
        <v>65716</v>
      </c>
      <c r="E37" s="152">
        <v>70410</v>
      </c>
      <c r="F37" s="153">
        <v>93880</v>
      </c>
      <c r="G37" s="76"/>
      <c r="H37" s="2"/>
    </row>
    <row r="38" spans="1:8">
      <c r="A38" s="93">
        <v>56</v>
      </c>
      <c r="B38" s="179" t="s">
        <v>1121</v>
      </c>
      <c r="C38" s="180" t="s">
        <v>2539</v>
      </c>
      <c r="D38" s="152">
        <v>66343</v>
      </c>
      <c r="E38" s="152">
        <v>71081</v>
      </c>
      <c r="F38" s="153">
        <v>94775</v>
      </c>
      <c r="G38" s="76"/>
      <c r="H38" s="2"/>
    </row>
    <row r="39" spans="1:8">
      <c r="A39" s="93">
        <v>57</v>
      </c>
      <c r="B39" s="179" t="s">
        <v>1122</v>
      </c>
      <c r="C39" s="180" t="s">
        <v>2540</v>
      </c>
      <c r="D39" s="152">
        <v>67095</v>
      </c>
      <c r="E39" s="152">
        <v>71888</v>
      </c>
      <c r="F39" s="153">
        <v>95850</v>
      </c>
      <c r="G39" s="76"/>
      <c r="H39" s="2"/>
    </row>
    <row r="40" spans="1:8">
      <c r="A40" s="93">
        <v>58</v>
      </c>
      <c r="B40" s="179" t="s">
        <v>1123</v>
      </c>
      <c r="C40" s="180" t="s">
        <v>2541</v>
      </c>
      <c r="D40" s="152">
        <v>67851</v>
      </c>
      <c r="E40" s="152">
        <v>72698</v>
      </c>
      <c r="F40" s="153">
        <v>96930</v>
      </c>
      <c r="G40" s="76"/>
      <c r="H40" s="2"/>
    </row>
    <row r="41" spans="1:8">
      <c r="A41" s="93">
        <v>59</v>
      </c>
      <c r="B41" s="179" t="s">
        <v>1124</v>
      </c>
      <c r="C41" s="180" t="s">
        <v>2542</v>
      </c>
      <c r="D41" s="152">
        <v>68604</v>
      </c>
      <c r="E41" s="152">
        <v>73504</v>
      </c>
      <c r="F41" s="153">
        <v>98005</v>
      </c>
      <c r="G41" s="76"/>
      <c r="H41" s="2"/>
    </row>
    <row r="42" spans="1:8">
      <c r="A42" s="93">
        <v>60</v>
      </c>
      <c r="B42" s="179" t="s">
        <v>1125</v>
      </c>
      <c r="C42" s="180" t="s">
        <v>2543</v>
      </c>
      <c r="D42" s="152">
        <v>69230</v>
      </c>
      <c r="E42" s="152">
        <v>74175</v>
      </c>
      <c r="F42" s="153">
        <v>98900</v>
      </c>
      <c r="G42" s="76"/>
      <c r="H42" s="2"/>
    </row>
    <row r="43" spans="1:8">
      <c r="A43" s="93">
        <v>61</v>
      </c>
      <c r="B43" s="179" t="s">
        <v>1126</v>
      </c>
      <c r="C43" s="180" t="s">
        <v>2544</v>
      </c>
      <c r="D43" s="152">
        <v>69986</v>
      </c>
      <c r="E43" s="152">
        <v>74985</v>
      </c>
      <c r="F43" s="153">
        <v>99980</v>
      </c>
      <c r="G43" s="76"/>
      <c r="H43" s="2"/>
    </row>
    <row r="44" spans="1:8">
      <c r="A44" s="93">
        <v>62</v>
      </c>
      <c r="B44" s="179" t="s">
        <v>1127</v>
      </c>
      <c r="C44" s="180" t="s">
        <v>2545</v>
      </c>
      <c r="D44" s="152">
        <v>70739</v>
      </c>
      <c r="E44" s="152">
        <v>75791</v>
      </c>
      <c r="F44" s="153">
        <v>101055</v>
      </c>
      <c r="G44" s="76"/>
      <c r="H44" s="2"/>
    </row>
    <row r="45" spans="1:8">
      <c r="A45" s="93">
        <v>63</v>
      </c>
      <c r="B45" s="179" t="s">
        <v>1128</v>
      </c>
      <c r="C45" s="180" t="s">
        <v>2546</v>
      </c>
      <c r="D45" s="152">
        <v>71495</v>
      </c>
      <c r="E45" s="152">
        <v>76601</v>
      </c>
      <c r="F45" s="153">
        <v>102135</v>
      </c>
      <c r="G45" s="76"/>
      <c r="H45" s="2"/>
    </row>
    <row r="46" spans="1:8">
      <c r="A46" s="93">
        <v>64</v>
      </c>
      <c r="B46" s="179" t="s">
        <v>1129</v>
      </c>
      <c r="C46" s="180" t="s">
        <v>2547</v>
      </c>
      <c r="D46" s="152">
        <v>72121</v>
      </c>
      <c r="E46" s="152">
        <v>77273</v>
      </c>
      <c r="F46" s="153">
        <v>103030</v>
      </c>
      <c r="G46" s="76"/>
      <c r="H46" s="2"/>
    </row>
    <row r="47" spans="1:8">
      <c r="A47" s="93">
        <v>65</v>
      </c>
      <c r="B47" s="179" t="s">
        <v>1130</v>
      </c>
      <c r="C47" s="180" t="s">
        <v>2548</v>
      </c>
      <c r="D47" s="152">
        <v>72874</v>
      </c>
      <c r="E47" s="152">
        <v>78079</v>
      </c>
      <c r="F47" s="153">
        <v>104105</v>
      </c>
      <c r="G47" s="76"/>
      <c r="H47" s="2"/>
    </row>
    <row r="48" spans="1:8">
      <c r="A48" s="93">
        <v>66</v>
      </c>
      <c r="B48" s="179" t="s">
        <v>1131</v>
      </c>
      <c r="C48" s="180" t="s">
        <v>2549</v>
      </c>
      <c r="D48" s="152">
        <v>73504</v>
      </c>
      <c r="E48" s="152">
        <v>78754</v>
      </c>
      <c r="F48" s="153">
        <v>105005</v>
      </c>
      <c r="G48" s="76"/>
      <c r="H48" s="2"/>
    </row>
    <row r="49" spans="1:8">
      <c r="A49" s="93">
        <v>67</v>
      </c>
      <c r="B49" s="179" t="s">
        <v>1132</v>
      </c>
      <c r="C49" s="180" t="s">
        <v>2550</v>
      </c>
      <c r="D49" s="152">
        <v>74260</v>
      </c>
      <c r="E49" s="152">
        <v>79564</v>
      </c>
      <c r="F49" s="153">
        <v>106085</v>
      </c>
      <c r="G49" s="76"/>
      <c r="H49" s="2"/>
    </row>
    <row r="50" spans="1:8">
      <c r="A50" s="93">
        <v>68</v>
      </c>
      <c r="B50" s="179" t="s">
        <v>1133</v>
      </c>
      <c r="C50" s="180" t="s">
        <v>2551</v>
      </c>
      <c r="D50" s="152">
        <v>75012</v>
      </c>
      <c r="E50" s="152">
        <v>80370</v>
      </c>
      <c r="F50" s="153">
        <v>107160</v>
      </c>
      <c r="G50" s="76"/>
      <c r="H50" s="2"/>
    </row>
    <row r="51" spans="1:8">
      <c r="A51" s="93">
        <v>69</v>
      </c>
      <c r="B51" s="179" t="s">
        <v>1134</v>
      </c>
      <c r="C51" s="180" t="s">
        <v>2552</v>
      </c>
      <c r="D51" s="152">
        <v>75639</v>
      </c>
      <c r="E51" s="152">
        <v>81041</v>
      </c>
      <c r="F51" s="153">
        <v>108055</v>
      </c>
      <c r="G51" s="76"/>
      <c r="H51" s="2"/>
    </row>
    <row r="52" spans="1:8">
      <c r="A52" s="93">
        <v>70</v>
      </c>
      <c r="B52" s="179" t="s">
        <v>1135</v>
      </c>
      <c r="C52" s="180" t="s">
        <v>2553</v>
      </c>
      <c r="D52" s="152">
        <v>76395</v>
      </c>
      <c r="E52" s="152">
        <v>81851</v>
      </c>
      <c r="F52" s="153">
        <v>109135</v>
      </c>
      <c r="G52" s="76"/>
      <c r="H52" s="2"/>
    </row>
    <row r="53" spans="1:8">
      <c r="A53" s="93">
        <v>71</v>
      </c>
      <c r="B53" s="179" t="s">
        <v>1136</v>
      </c>
      <c r="C53" s="180" t="s">
        <v>2554</v>
      </c>
      <c r="D53" s="152">
        <v>77021</v>
      </c>
      <c r="E53" s="152">
        <v>82523</v>
      </c>
      <c r="F53" s="153">
        <v>110030</v>
      </c>
      <c r="G53" s="76"/>
      <c r="H53" s="2"/>
    </row>
    <row r="54" spans="1:8">
      <c r="A54" s="93">
        <v>72</v>
      </c>
      <c r="B54" s="179" t="s">
        <v>1137</v>
      </c>
      <c r="C54" s="180" t="s">
        <v>2555</v>
      </c>
      <c r="D54" s="152">
        <v>77777</v>
      </c>
      <c r="E54" s="152">
        <v>83333</v>
      </c>
      <c r="F54" s="153">
        <v>111110</v>
      </c>
      <c r="G54" s="76"/>
      <c r="H54" s="2"/>
    </row>
    <row r="55" spans="1:8">
      <c r="A55" s="93">
        <v>73</v>
      </c>
      <c r="B55" s="179" t="s">
        <v>1138</v>
      </c>
      <c r="C55" s="180" t="s">
        <v>2556</v>
      </c>
      <c r="D55" s="152">
        <v>78404</v>
      </c>
      <c r="E55" s="152">
        <v>84004</v>
      </c>
      <c r="F55" s="153">
        <v>112005</v>
      </c>
      <c r="G55" s="76"/>
      <c r="H55" s="2"/>
    </row>
    <row r="56" spans="1:8">
      <c r="A56" s="93">
        <v>74</v>
      </c>
      <c r="B56" s="179" t="s">
        <v>1139</v>
      </c>
      <c r="C56" s="180" t="s">
        <v>2557</v>
      </c>
      <c r="D56" s="152">
        <v>79156</v>
      </c>
      <c r="E56" s="152">
        <v>84810</v>
      </c>
      <c r="F56" s="153">
        <v>113080</v>
      </c>
      <c r="G56" s="76"/>
      <c r="H56" s="2"/>
    </row>
    <row r="57" spans="1:8">
      <c r="A57" s="93">
        <v>75</v>
      </c>
      <c r="B57" s="179" t="s">
        <v>1140</v>
      </c>
      <c r="C57" s="180" t="s">
        <v>2558</v>
      </c>
      <c r="D57" s="152">
        <v>79786</v>
      </c>
      <c r="E57" s="152">
        <v>85485</v>
      </c>
      <c r="F57" s="153">
        <v>113980</v>
      </c>
      <c r="G57" s="76"/>
      <c r="H57" s="2"/>
    </row>
    <row r="58" spans="1:8">
      <c r="A58" s="93">
        <v>76</v>
      </c>
      <c r="B58" s="179" t="s">
        <v>1141</v>
      </c>
      <c r="C58" s="180" t="s">
        <v>2559</v>
      </c>
      <c r="D58" s="152">
        <v>80542</v>
      </c>
      <c r="E58" s="152">
        <v>86295</v>
      </c>
      <c r="F58" s="153">
        <v>115060</v>
      </c>
      <c r="G58" s="76"/>
      <c r="H58" s="2"/>
    </row>
    <row r="59" spans="1:8">
      <c r="A59" s="93">
        <v>77</v>
      </c>
      <c r="B59" s="179" t="s">
        <v>1142</v>
      </c>
      <c r="C59" s="180" t="s">
        <v>2560</v>
      </c>
      <c r="D59" s="152">
        <v>81169</v>
      </c>
      <c r="E59" s="152">
        <v>86966</v>
      </c>
      <c r="F59" s="153">
        <v>115955</v>
      </c>
      <c r="G59" s="76"/>
      <c r="H59" s="2"/>
    </row>
    <row r="60" spans="1:8">
      <c r="A60" s="93">
        <v>78</v>
      </c>
      <c r="B60" s="179" t="s">
        <v>1143</v>
      </c>
      <c r="C60" s="180" t="s">
        <v>2561</v>
      </c>
      <c r="D60" s="152">
        <v>81921</v>
      </c>
      <c r="E60" s="152">
        <v>87773</v>
      </c>
      <c r="F60" s="153">
        <v>117030</v>
      </c>
      <c r="G60" s="76"/>
      <c r="H60" s="2"/>
    </row>
    <row r="61" spans="1:8">
      <c r="A61" s="93">
        <v>79</v>
      </c>
      <c r="B61" s="179" t="s">
        <v>1144</v>
      </c>
      <c r="C61" s="180" t="s">
        <v>2562</v>
      </c>
      <c r="D61" s="152">
        <v>82551</v>
      </c>
      <c r="E61" s="152">
        <v>88448</v>
      </c>
      <c r="F61" s="153">
        <v>117930</v>
      </c>
      <c r="G61" s="76"/>
      <c r="H61" s="2"/>
    </row>
    <row r="62" spans="1:8">
      <c r="A62" s="93">
        <v>80</v>
      </c>
      <c r="B62" s="179" t="s">
        <v>1145</v>
      </c>
      <c r="C62" s="180" t="s">
        <v>2563</v>
      </c>
      <c r="D62" s="152">
        <v>83178</v>
      </c>
      <c r="E62" s="152">
        <v>89119</v>
      </c>
      <c r="F62" s="153">
        <v>118825</v>
      </c>
      <c r="G62" s="76"/>
      <c r="H62" s="2"/>
    </row>
    <row r="63" spans="1:8">
      <c r="A63" s="93">
        <v>81</v>
      </c>
      <c r="B63" s="179" t="s">
        <v>1146</v>
      </c>
      <c r="C63" s="180" t="s">
        <v>2564</v>
      </c>
      <c r="D63" s="152">
        <v>83930</v>
      </c>
      <c r="E63" s="152">
        <v>89925</v>
      </c>
      <c r="F63" s="153">
        <v>119900</v>
      </c>
      <c r="G63" s="76"/>
      <c r="H63" s="2"/>
    </row>
    <row r="64" spans="1:8">
      <c r="A64" s="93">
        <v>82</v>
      </c>
      <c r="B64" s="179" t="s">
        <v>1147</v>
      </c>
      <c r="C64" s="180" t="s">
        <v>2565</v>
      </c>
      <c r="D64" s="152">
        <v>84564</v>
      </c>
      <c r="E64" s="152">
        <v>90604</v>
      </c>
      <c r="F64" s="153">
        <v>120805</v>
      </c>
      <c r="G64" s="76"/>
      <c r="H64" s="2"/>
    </row>
    <row r="65" spans="1:8">
      <c r="A65" s="93">
        <v>83</v>
      </c>
      <c r="B65" s="179" t="s">
        <v>1148</v>
      </c>
      <c r="C65" s="180" t="s">
        <v>2566</v>
      </c>
      <c r="D65" s="152">
        <v>85316</v>
      </c>
      <c r="E65" s="152">
        <v>91410</v>
      </c>
      <c r="F65" s="153">
        <v>121880</v>
      </c>
      <c r="G65" s="76"/>
      <c r="H65" s="2"/>
    </row>
    <row r="66" spans="1:8">
      <c r="A66" s="93">
        <v>84</v>
      </c>
      <c r="B66" s="179" t="s">
        <v>1149</v>
      </c>
      <c r="C66" s="180" t="s">
        <v>2567</v>
      </c>
      <c r="D66" s="152">
        <v>85943</v>
      </c>
      <c r="E66" s="152">
        <v>92081</v>
      </c>
      <c r="F66" s="153">
        <v>122775</v>
      </c>
      <c r="G66" s="76"/>
      <c r="H66" s="2"/>
    </row>
    <row r="67" spans="1:8">
      <c r="A67" s="93">
        <v>85</v>
      </c>
      <c r="B67" s="179" t="s">
        <v>1150</v>
      </c>
      <c r="C67" s="180" t="s">
        <v>2568</v>
      </c>
      <c r="D67" s="152">
        <v>86569</v>
      </c>
      <c r="E67" s="152">
        <v>92753</v>
      </c>
      <c r="F67" s="153">
        <v>123670</v>
      </c>
      <c r="G67" s="76"/>
      <c r="H67" s="2"/>
    </row>
    <row r="68" spans="1:8">
      <c r="A68" s="93">
        <v>86</v>
      </c>
      <c r="B68" s="179" t="s">
        <v>1151</v>
      </c>
      <c r="C68" s="180" t="s">
        <v>2569</v>
      </c>
      <c r="D68" s="152">
        <v>87325</v>
      </c>
      <c r="E68" s="152">
        <v>93563</v>
      </c>
      <c r="F68" s="153">
        <v>124750</v>
      </c>
      <c r="G68" s="76"/>
      <c r="H68" s="2"/>
    </row>
    <row r="69" spans="1:8">
      <c r="A69" s="93">
        <v>87</v>
      </c>
      <c r="B69" s="179" t="s">
        <v>1152</v>
      </c>
      <c r="C69" s="180" t="s">
        <v>2570</v>
      </c>
      <c r="D69" s="152">
        <v>87952</v>
      </c>
      <c r="E69" s="152">
        <v>94234</v>
      </c>
      <c r="F69" s="153">
        <v>125645</v>
      </c>
      <c r="G69" s="76"/>
      <c r="H69" s="2"/>
    </row>
    <row r="70" spans="1:8">
      <c r="A70" s="93">
        <v>88</v>
      </c>
      <c r="B70" s="179" t="s">
        <v>1153</v>
      </c>
      <c r="C70" s="180" t="s">
        <v>2571</v>
      </c>
      <c r="D70" s="152">
        <v>88582</v>
      </c>
      <c r="E70" s="152">
        <v>94909</v>
      </c>
      <c r="F70" s="153">
        <v>126545</v>
      </c>
      <c r="G70" s="76"/>
      <c r="H70" s="2"/>
    </row>
    <row r="71" spans="1:8">
      <c r="A71" s="93">
        <v>89</v>
      </c>
      <c r="B71" s="179" t="s">
        <v>1154</v>
      </c>
      <c r="C71" s="180" t="s">
        <v>2572</v>
      </c>
      <c r="D71" s="152">
        <v>89338</v>
      </c>
      <c r="E71" s="152">
        <v>95719</v>
      </c>
      <c r="F71" s="153">
        <v>127625</v>
      </c>
      <c r="G71" s="76"/>
      <c r="H71" s="2"/>
    </row>
    <row r="72" spans="1:8">
      <c r="A72" s="93">
        <v>90</v>
      </c>
      <c r="B72" s="179" t="s">
        <v>1155</v>
      </c>
      <c r="C72" s="180" t="s">
        <v>2573</v>
      </c>
      <c r="D72" s="152">
        <v>89964</v>
      </c>
      <c r="E72" s="152">
        <v>96390</v>
      </c>
      <c r="F72" s="153">
        <v>128520</v>
      </c>
      <c r="G72" s="76"/>
      <c r="H72" s="2"/>
    </row>
    <row r="73" spans="1:8">
      <c r="A73" s="93">
        <v>91</v>
      </c>
      <c r="B73" s="179" t="s">
        <v>1156</v>
      </c>
      <c r="C73" s="180" t="s">
        <v>2574</v>
      </c>
      <c r="D73" s="152">
        <v>90591</v>
      </c>
      <c r="E73" s="152">
        <v>97061</v>
      </c>
      <c r="F73" s="153">
        <v>129415</v>
      </c>
      <c r="G73" s="76"/>
      <c r="H73" s="2"/>
    </row>
    <row r="74" spans="1:8">
      <c r="A74" s="93">
        <v>92</v>
      </c>
      <c r="B74" s="179" t="s">
        <v>1157</v>
      </c>
      <c r="C74" s="180" t="s">
        <v>2575</v>
      </c>
      <c r="D74" s="152">
        <v>91221</v>
      </c>
      <c r="E74" s="152">
        <v>97736</v>
      </c>
      <c r="F74" s="153">
        <v>130315</v>
      </c>
      <c r="G74" s="76"/>
      <c r="H74" s="2"/>
    </row>
    <row r="75" spans="1:8">
      <c r="A75" s="93">
        <v>93</v>
      </c>
      <c r="B75" s="179" t="s">
        <v>1158</v>
      </c>
      <c r="C75" s="180" t="s">
        <v>2576</v>
      </c>
      <c r="D75" s="152">
        <v>91977</v>
      </c>
      <c r="E75" s="152">
        <v>98546</v>
      </c>
      <c r="F75" s="153">
        <v>131395</v>
      </c>
      <c r="G75" s="76"/>
      <c r="H75" s="2"/>
    </row>
    <row r="76" spans="1:8">
      <c r="A76" s="93">
        <v>94</v>
      </c>
      <c r="B76" s="179" t="s">
        <v>1159</v>
      </c>
      <c r="C76" s="180" t="s">
        <v>2577</v>
      </c>
      <c r="D76" s="152">
        <v>92603</v>
      </c>
      <c r="E76" s="152">
        <v>99218</v>
      </c>
      <c r="F76" s="153">
        <v>132290</v>
      </c>
      <c r="G76" s="76"/>
      <c r="H76" s="2"/>
    </row>
    <row r="77" spans="1:8">
      <c r="A77" s="93">
        <v>95</v>
      </c>
      <c r="B77" s="179" t="s">
        <v>1160</v>
      </c>
      <c r="C77" s="180" t="s">
        <v>2578</v>
      </c>
      <c r="D77" s="152">
        <v>93230</v>
      </c>
      <c r="E77" s="152">
        <v>99889</v>
      </c>
      <c r="F77" s="153">
        <v>133185</v>
      </c>
      <c r="G77" s="76"/>
      <c r="H77" s="2"/>
    </row>
    <row r="78" spans="1:8">
      <c r="A78" s="93">
        <v>96</v>
      </c>
      <c r="B78" s="179" t="s">
        <v>1161</v>
      </c>
      <c r="C78" s="180" t="s">
        <v>2579</v>
      </c>
      <c r="D78" s="152">
        <v>93856</v>
      </c>
      <c r="E78" s="152">
        <v>100560</v>
      </c>
      <c r="F78" s="153">
        <v>134080</v>
      </c>
      <c r="G78" s="76"/>
      <c r="H78" s="2"/>
    </row>
    <row r="79" spans="1:8">
      <c r="A79" s="93">
        <v>97</v>
      </c>
      <c r="B79" s="179" t="s">
        <v>1162</v>
      </c>
      <c r="C79" s="180" t="s">
        <v>2580</v>
      </c>
      <c r="D79" s="152">
        <v>94486</v>
      </c>
      <c r="E79" s="152">
        <v>101235</v>
      </c>
      <c r="F79" s="153">
        <v>134980</v>
      </c>
      <c r="G79" s="76"/>
      <c r="H79" s="2"/>
    </row>
    <row r="80" spans="1:8">
      <c r="A80" s="93">
        <v>98</v>
      </c>
      <c r="B80" s="179" t="s">
        <v>1163</v>
      </c>
      <c r="C80" s="180" t="s">
        <v>2581</v>
      </c>
      <c r="D80" s="152">
        <v>95242</v>
      </c>
      <c r="E80" s="152">
        <v>102045</v>
      </c>
      <c r="F80" s="153">
        <v>136060</v>
      </c>
      <c r="G80" s="76"/>
      <c r="H80" s="2"/>
    </row>
    <row r="81" spans="1:8">
      <c r="A81" s="93">
        <v>99</v>
      </c>
      <c r="B81" s="179" t="s">
        <v>1164</v>
      </c>
      <c r="C81" s="180" t="s">
        <v>2582</v>
      </c>
      <c r="D81" s="152">
        <v>95869</v>
      </c>
      <c r="E81" s="152">
        <v>102716</v>
      </c>
      <c r="F81" s="153">
        <v>136955</v>
      </c>
      <c r="G81" s="76"/>
      <c r="H81" s="2"/>
    </row>
    <row r="82" spans="1:8">
      <c r="A82" s="93">
        <v>100</v>
      </c>
      <c r="B82" s="179" t="s">
        <v>1165</v>
      </c>
      <c r="C82" s="180" t="s">
        <v>2583</v>
      </c>
      <c r="D82" s="152">
        <v>96495</v>
      </c>
      <c r="E82" s="152">
        <v>103388</v>
      </c>
      <c r="F82" s="153">
        <v>137850</v>
      </c>
      <c r="G82" s="76"/>
      <c r="H82" s="2"/>
    </row>
    <row r="83" spans="1:8">
      <c r="A83" s="93">
        <v>101</v>
      </c>
      <c r="B83" s="179" t="s">
        <v>1166</v>
      </c>
      <c r="C83" s="180" t="s">
        <v>2584</v>
      </c>
      <c r="D83" s="152">
        <v>97129</v>
      </c>
      <c r="E83" s="152">
        <v>104066</v>
      </c>
      <c r="F83" s="153">
        <v>138755</v>
      </c>
      <c r="G83" s="76"/>
      <c r="H83" s="2"/>
    </row>
    <row r="84" spans="1:8">
      <c r="A84" s="93">
        <v>102</v>
      </c>
      <c r="B84" s="179" t="s">
        <v>1167</v>
      </c>
      <c r="C84" s="180" t="s">
        <v>2585</v>
      </c>
      <c r="D84" s="152">
        <v>97755</v>
      </c>
      <c r="E84" s="152">
        <v>104738</v>
      </c>
      <c r="F84" s="153">
        <v>139650</v>
      </c>
      <c r="G84" s="76"/>
      <c r="H84" s="2"/>
    </row>
    <row r="85" spans="1:8">
      <c r="A85" s="93">
        <v>103</v>
      </c>
      <c r="B85" s="179" t="s">
        <v>1168</v>
      </c>
      <c r="C85" s="180" t="s">
        <v>2586</v>
      </c>
      <c r="D85" s="152">
        <v>98382</v>
      </c>
      <c r="E85" s="152">
        <v>105409</v>
      </c>
      <c r="F85" s="153">
        <v>140545</v>
      </c>
      <c r="G85" s="76"/>
      <c r="H85" s="2"/>
    </row>
    <row r="86" spans="1:8">
      <c r="A86" s="93">
        <v>104</v>
      </c>
      <c r="B86" s="179" t="s">
        <v>1169</v>
      </c>
      <c r="C86" s="180" t="s">
        <v>2587</v>
      </c>
      <c r="D86" s="152">
        <v>99134</v>
      </c>
      <c r="E86" s="152">
        <v>106215</v>
      </c>
      <c r="F86" s="153">
        <v>141620</v>
      </c>
      <c r="G86" s="76"/>
      <c r="H86" s="2"/>
    </row>
    <row r="87" spans="1:8">
      <c r="A87" s="93">
        <v>105</v>
      </c>
      <c r="B87" s="179" t="s">
        <v>1170</v>
      </c>
      <c r="C87" s="180" t="s">
        <v>2588</v>
      </c>
      <c r="D87" s="152">
        <v>99764</v>
      </c>
      <c r="E87" s="152">
        <v>106890</v>
      </c>
      <c r="F87" s="153">
        <v>142520</v>
      </c>
      <c r="G87" s="76"/>
      <c r="H87" s="2"/>
    </row>
    <row r="88" spans="1:8">
      <c r="A88" s="93">
        <v>106</v>
      </c>
      <c r="B88" s="179" t="s">
        <v>1171</v>
      </c>
      <c r="C88" s="180" t="s">
        <v>2589</v>
      </c>
      <c r="D88" s="152">
        <v>100394</v>
      </c>
      <c r="E88" s="152">
        <v>107565</v>
      </c>
      <c r="F88" s="153">
        <v>143420</v>
      </c>
      <c r="G88" s="76"/>
      <c r="H88" s="2"/>
    </row>
    <row r="89" spans="1:8">
      <c r="A89" s="93">
        <v>107</v>
      </c>
      <c r="B89" s="179" t="s">
        <v>1172</v>
      </c>
      <c r="C89" s="180" t="s">
        <v>2590</v>
      </c>
      <c r="D89" s="152">
        <v>101021</v>
      </c>
      <c r="E89" s="152">
        <v>108236</v>
      </c>
      <c r="F89" s="153">
        <v>144315</v>
      </c>
      <c r="G89" s="76"/>
      <c r="H89" s="2"/>
    </row>
    <row r="90" spans="1:8">
      <c r="A90" s="93">
        <v>108</v>
      </c>
      <c r="B90" s="179" t="s">
        <v>1173</v>
      </c>
      <c r="C90" s="180" t="s">
        <v>2591</v>
      </c>
      <c r="D90" s="152">
        <v>101647</v>
      </c>
      <c r="E90" s="152">
        <v>108908</v>
      </c>
      <c r="F90" s="153">
        <v>145210</v>
      </c>
      <c r="G90" s="76"/>
      <c r="H90" s="2"/>
    </row>
    <row r="91" spans="1:8">
      <c r="A91" s="93">
        <v>109</v>
      </c>
      <c r="B91" s="179" t="s">
        <v>1174</v>
      </c>
      <c r="C91" s="180" t="s">
        <v>2592</v>
      </c>
      <c r="D91" s="152">
        <v>102277</v>
      </c>
      <c r="E91" s="152">
        <v>109583</v>
      </c>
      <c r="F91" s="153">
        <v>146110</v>
      </c>
      <c r="G91" s="76"/>
      <c r="H91" s="2"/>
    </row>
    <row r="92" spans="1:8">
      <c r="A92" s="93">
        <v>110</v>
      </c>
      <c r="B92" s="179" t="s">
        <v>1175</v>
      </c>
      <c r="C92" s="180" t="s">
        <v>2593</v>
      </c>
      <c r="D92" s="152">
        <v>102907</v>
      </c>
      <c r="E92" s="152">
        <v>110258</v>
      </c>
      <c r="F92" s="153">
        <v>147010</v>
      </c>
      <c r="G92" s="76"/>
      <c r="H92" s="2"/>
    </row>
    <row r="93" spans="1:8">
      <c r="A93" s="93">
        <v>111</v>
      </c>
      <c r="B93" s="179" t="s">
        <v>1176</v>
      </c>
      <c r="C93" s="180" t="s">
        <v>2594</v>
      </c>
      <c r="D93" s="152">
        <v>103534</v>
      </c>
      <c r="E93" s="152">
        <v>110929</v>
      </c>
      <c r="F93" s="153">
        <v>147905</v>
      </c>
      <c r="G93" s="76"/>
      <c r="H93" s="2"/>
    </row>
    <row r="94" spans="1:8">
      <c r="A94" s="93">
        <v>112</v>
      </c>
      <c r="B94" s="179" t="s">
        <v>1177</v>
      </c>
      <c r="C94" s="180" t="s">
        <v>2595</v>
      </c>
      <c r="D94" s="152">
        <v>104160</v>
      </c>
      <c r="E94" s="152">
        <v>111600</v>
      </c>
      <c r="F94" s="153">
        <v>148800</v>
      </c>
      <c r="G94" s="76"/>
      <c r="H94" s="2"/>
    </row>
    <row r="95" spans="1:8">
      <c r="A95" s="93">
        <v>113</v>
      </c>
      <c r="B95" s="179" t="s">
        <v>1178</v>
      </c>
      <c r="C95" s="180" t="s">
        <v>2596</v>
      </c>
      <c r="D95" s="152">
        <v>104790</v>
      </c>
      <c r="E95" s="152">
        <v>112275</v>
      </c>
      <c r="F95" s="153">
        <v>149700</v>
      </c>
      <c r="G95" s="76"/>
      <c r="H95" s="2"/>
    </row>
    <row r="96" spans="1:8">
      <c r="A96" s="93">
        <v>114</v>
      </c>
      <c r="B96" s="179" t="s">
        <v>1179</v>
      </c>
      <c r="C96" s="180" t="s">
        <v>2597</v>
      </c>
      <c r="D96" s="152">
        <v>105417</v>
      </c>
      <c r="E96" s="152">
        <v>112946</v>
      </c>
      <c r="F96" s="153">
        <v>150595</v>
      </c>
      <c r="G96" s="76"/>
      <c r="H96" s="2"/>
    </row>
    <row r="97" spans="1:8">
      <c r="A97" s="93">
        <v>115</v>
      </c>
      <c r="B97" s="179" t="s">
        <v>1180</v>
      </c>
      <c r="C97" s="180" t="s">
        <v>2598</v>
      </c>
      <c r="D97" s="152">
        <v>106047</v>
      </c>
      <c r="E97" s="152">
        <v>113621</v>
      </c>
      <c r="F97" s="153">
        <v>151495</v>
      </c>
      <c r="G97" s="76"/>
      <c r="H97" s="2"/>
    </row>
    <row r="98" spans="1:8">
      <c r="A98" s="93">
        <v>116</v>
      </c>
      <c r="B98" s="179" t="s">
        <v>1181</v>
      </c>
      <c r="C98" s="180" t="s">
        <v>2599</v>
      </c>
      <c r="D98" s="152">
        <v>106677</v>
      </c>
      <c r="E98" s="152">
        <v>114296</v>
      </c>
      <c r="F98" s="153">
        <v>152395</v>
      </c>
      <c r="G98" s="76"/>
      <c r="H98" s="2"/>
    </row>
    <row r="99" spans="1:8">
      <c r="A99" s="93">
        <v>117</v>
      </c>
      <c r="B99" s="179" t="s">
        <v>1182</v>
      </c>
      <c r="C99" s="180" t="s">
        <v>2600</v>
      </c>
      <c r="D99" s="152">
        <v>107303</v>
      </c>
      <c r="E99" s="152">
        <v>114968</v>
      </c>
      <c r="F99" s="153">
        <v>153290</v>
      </c>
      <c r="G99" s="76"/>
      <c r="H99" s="2"/>
    </row>
    <row r="100" spans="1:8">
      <c r="A100" s="93">
        <v>118</v>
      </c>
      <c r="B100" s="179" t="s">
        <v>1183</v>
      </c>
      <c r="C100" s="180" t="s">
        <v>2601</v>
      </c>
      <c r="D100" s="152">
        <v>107930</v>
      </c>
      <c r="E100" s="152">
        <v>115639</v>
      </c>
      <c r="F100" s="153">
        <v>154185</v>
      </c>
      <c r="G100" s="76"/>
      <c r="H100" s="2"/>
    </row>
    <row r="101" spans="1:8">
      <c r="A101" s="93">
        <v>119</v>
      </c>
      <c r="B101" s="179" t="s">
        <v>1184</v>
      </c>
      <c r="C101" s="180" t="s">
        <v>2602</v>
      </c>
      <c r="D101" s="152">
        <v>108560</v>
      </c>
      <c r="E101" s="152">
        <v>116314</v>
      </c>
      <c r="F101" s="153">
        <v>155085</v>
      </c>
      <c r="G101" s="76"/>
      <c r="H101" s="2"/>
    </row>
    <row r="102" spans="1:8">
      <c r="A102" s="93">
        <v>120</v>
      </c>
      <c r="B102" s="179" t="s">
        <v>1185</v>
      </c>
      <c r="C102" s="180" t="s">
        <v>2603</v>
      </c>
      <c r="D102" s="152">
        <v>109190</v>
      </c>
      <c r="E102" s="152">
        <v>116989</v>
      </c>
      <c r="F102" s="153">
        <v>155985</v>
      </c>
      <c r="G102" s="76"/>
      <c r="H102" s="2"/>
    </row>
    <row r="103" spans="1:8">
      <c r="A103" s="93">
        <v>121</v>
      </c>
      <c r="B103" s="179" t="s">
        <v>1186</v>
      </c>
      <c r="C103" s="180" t="s">
        <v>2604</v>
      </c>
      <c r="D103" s="152">
        <v>109816</v>
      </c>
      <c r="E103" s="152">
        <v>117660</v>
      </c>
      <c r="F103" s="153">
        <v>156880</v>
      </c>
      <c r="G103" s="76"/>
      <c r="H103" s="2"/>
    </row>
    <row r="104" spans="1:8">
      <c r="A104" s="93">
        <v>122</v>
      </c>
      <c r="B104" s="179" t="s">
        <v>1187</v>
      </c>
      <c r="C104" s="180" t="s">
        <v>2605</v>
      </c>
      <c r="D104" s="152">
        <v>110443</v>
      </c>
      <c r="E104" s="152">
        <v>118331</v>
      </c>
      <c r="F104" s="153">
        <v>157775</v>
      </c>
      <c r="G104" s="76"/>
      <c r="H104" s="2"/>
    </row>
    <row r="105" spans="1:8">
      <c r="A105" s="93">
        <v>123</v>
      </c>
      <c r="B105" s="179" t="s">
        <v>1188</v>
      </c>
      <c r="C105" s="180" t="s">
        <v>2606</v>
      </c>
      <c r="D105" s="152">
        <v>111073</v>
      </c>
      <c r="E105" s="152">
        <v>119006</v>
      </c>
      <c r="F105" s="153">
        <v>158675</v>
      </c>
      <c r="G105" s="76"/>
      <c r="H105" s="2"/>
    </row>
    <row r="106" spans="1:8">
      <c r="A106" s="93">
        <v>124</v>
      </c>
      <c r="B106" s="179" t="s">
        <v>1189</v>
      </c>
      <c r="C106" s="180" t="s">
        <v>2607</v>
      </c>
      <c r="D106" s="152">
        <v>111699</v>
      </c>
      <c r="E106" s="152">
        <v>119678</v>
      </c>
      <c r="F106" s="153">
        <v>159570</v>
      </c>
      <c r="G106" s="76"/>
      <c r="H106" s="2"/>
    </row>
    <row r="107" spans="1:8">
      <c r="A107" s="93">
        <v>125</v>
      </c>
      <c r="B107" s="179" t="s">
        <v>1190</v>
      </c>
      <c r="C107" s="180" t="s">
        <v>2608</v>
      </c>
      <c r="D107" s="152">
        <v>112329</v>
      </c>
      <c r="E107" s="152">
        <v>120353</v>
      </c>
      <c r="F107" s="153">
        <v>160470</v>
      </c>
      <c r="G107" s="76"/>
      <c r="H107" s="2"/>
    </row>
    <row r="108" spans="1:8">
      <c r="A108" s="93">
        <v>126</v>
      </c>
      <c r="B108" s="179" t="s">
        <v>1191</v>
      </c>
      <c r="C108" s="180" t="s">
        <v>2609</v>
      </c>
      <c r="D108" s="152">
        <v>112959</v>
      </c>
      <c r="E108" s="152">
        <v>121028</v>
      </c>
      <c r="F108" s="153">
        <v>161370</v>
      </c>
      <c r="G108" s="76"/>
      <c r="H108" s="2"/>
    </row>
    <row r="109" spans="1:8">
      <c r="A109" s="93">
        <v>127</v>
      </c>
      <c r="B109" s="179" t="s">
        <v>1192</v>
      </c>
      <c r="C109" s="180" t="s">
        <v>2610</v>
      </c>
      <c r="D109" s="152">
        <v>113586</v>
      </c>
      <c r="E109" s="152">
        <v>121699</v>
      </c>
      <c r="F109" s="153">
        <v>162265</v>
      </c>
      <c r="G109" s="76"/>
      <c r="H109" s="2"/>
    </row>
    <row r="110" spans="1:8">
      <c r="A110" s="93">
        <v>128</v>
      </c>
      <c r="B110" s="179" t="s">
        <v>1193</v>
      </c>
      <c r="C110" s="180" t="s">
        <v>2611</v>
      </c>
      <c r="D110" s="152">
        <v>114212</v>
      </c>
      <c r="E110" s="152">
        <v>122370</v>
      </c>
      <c r="F110" s="153">
        <v>163160</v>
      </c>
      <c r="G110" s="76"/>
      <c r="H110" s="2"/>
    </row>
    <row r="111" spans="1:8">
      <c r="A111" s="93">
        <v>129</v>
      </c>
      <c r="B111" s="179" t="s">
        <v>1194</v>
      </c>
      <c r="C111" s="180" t="s">
        <v>2612</v>
      </c>
      <c r="D111" s="152">
        <v>114839</v>
      </c>
      <c r="E111" s="152">
        <v>123041</v>
      </c>
      <c r="F111" s="153">
        <v>164055</v>
      </c>
      <c r="G111" s="76"/>
      <c r="H111" s="2"/>
    </row>
    <row r="112" spans="1:8">
      <c r="A112" s="93">
        <v>130</v>
      </c>
      <c r="B112" s="179" t="s">
        <v>1195</v>
      </c>
      <c r="C112" s="180" t="s">
        <v>2613</v>
      </c>
      <c r="D112" s="152">
        <v>115472</v>
      </c>
      <c r="E112" s="152">
        <v>123720</v>
      </c>
      <c r="F112" s="153">
        <v>164960</v>
      </c>
      <c r="G112" s="76"/>
      <c r="H112" s="2"/>
    </row>
    <row r="113" spans="1:8">
      <c r="A113" s="93">
        <v>131</v>
      </c>
      <c r="B113" s="179" t="s">
        <v>1196</v>
      </c>
      <c r="C113" s="180" t="s">
        <v>2614</v>
      </c>
      <c r="D113" s="152">
        <v>115973</v>
      </c>
      <c r="E113" s="152">
        <v>124256</v>
      </c>
      <c r="F113" s="153">
        <v>165675</v>
      </c>
      <c r="G113" s="76"/>
      <c r="H113" s="2"/>
    </row>
    <row r="114" spans="1:8">
      <c r="A114" s="93">
        <v>132</v>
      </c>
      <c r="B114" s="179" t="s">
        <v>1197</v>
      </c>
      <c r="C114" s="180" t="s">
        <v>2615</v>
      </c>
      <c r="D114" s="152">
        <v>116603</v>
      </c>
      <c r="E114" s="152">
        <v>124931</v>
      </c>
      <c r="F114" s="153">
        <v>166575</v>
      </c>
      <c r="G114" s="76"/>
      <c r="H114" s="2"/>
    </row>
    <row r="115" spans="1:8">
      <c r="A115" s="93">
        <v>133</v>
      </c>
      <c r="B115" s="179" t="s">
        <v>1198</v>
      </c>
      <c r="C115" s="180" t="s">
        <v>2616</v>
      </c>
      <c r="D115" s="152">
        <v>117229</v>
      </c>
      <c r="E115" s="152">
        <v>125603</v>
      </c>
      <c r="F115" s="153">
        <v>167470</v>
      </c>
      <c r="G115" s="76"/>
      <c r="H115" s="2"/>
    </row>
    <row r="116" spans="1:8">
      <c r="A116" s="93">
        <v>134</v>
      </c>
      <c r="B116" s="179" t="s">
        <v>1199</v>
      </c>
      <c r="C116" s="180" t="s">
        <v>2617</v>
      </c>
      <c r="D116" s="152">
        <v>117856</v>
      </c>
      <c r="E116" s="152">
        <v>126274</v>
      </c>
      <c r="F116" s="153">
        <v>168365</v>
      </c>
      <c r="G116" s="76"/>
      <c r="H116" s="2"/>
    </row>
    <row r="117" spans="1:8">
      <c r="A117" s="93">
        <v>135</v>
      </c>
      <c r="B117" s="179" t="s">
        <v>1200</v>
      </c>
      <c r="C117" s="180" t="s">
        <v>2618</v>
      </c>
      <c r="D117" s="152">
        <v>118486</v>
      </c>
      <c r="E117" s="152">
        <v>126949</v>
      </c>
      <c r="F117" s="153">
        <v>169265</v>
      </c>
      <c r="G117" s="76"/>
      <c r="H117" s="2"/>
    </row>
    <row r="118" spans="1:8">
      <c r="A118" s="93">
        <v>136</v>
      </c>
      <c r="B118" s="179" t="s">
        <v>1201</v>
      </c>
      <c r="C118" s="180" t="s">
        <v>2619</v>
      </c>
      <c r="D118" s="152">
        <v>119116</v>
      </c>
      <c r="E118" s="152">
        <v>127624</v>
      </c>
      <c r="F118" s="153">
        <v>170165</v>
      </c>
      <c r="G118" s="76"/>
      <c r="H118" s="2"/>
    </row>
    <row r="119" spans="1:8">
      <c r="A119" s="93">
        <v>137</v>
      </c>
      <c r="B119" s="179" t="s">
        <v>1202</v>
      </c>
      <c r="C119" s="180" t="s">
        <v>2620</v>
      </c>
      <c r="D119" s="152">
        <v>119742</v>
      </c>
      <c r="E119" s="152">
        <v>128295</v>
      </c>
      <c r="F119" s="153">
        <v>171060</v>
      </c>
      <c r="G119" s="76"/>
      <c r="H119" s="2"/>
    </row>
    <row r="120" spans="1:8">
      <c r="A120" s="93">
        <v>138</v>
      </c>
      <c r="B120" s="179" t="s">
        <v>1203</v>
      </c>
      <c r="C120" s="180" t="s">
        <v>2621</v>
      </c>
      <c r="D120" s="152">
        <v>120246</v>
      </c>
      <c r="E120" s="152">
        <v>128835</v>
      </c>
      <c r="F120" s="153">
        <v>171780</v>
      </c>
      <c r="G120" s="76"/>
      <c r="H120" s="2"/>
    </row>
    <row r="121" spans="1:8">
      <c r="A121" s="93">
        <v>139</v>
      </c>
      <c r="B121" s="179" t="s">
        <v>1204</v>
      </c>
      <c r="C121" s="180" t="s">
        <v>2622</v>
      </c>
      <c r="D121" s="152">
        <v>120873</v>
      </c>
      <c r="E121" s="152">
        <v>129506</v>
      </c>
      <c r="F121" s="153">
        <v>172675</v>
      </c>
      <c r="G121" s="76"/>
      <c r="H121" s="2"/>
    </row>
    <row r="122" spans="1:8">
      <c r="A122" s="93">
        <v>140</v>
      </c>
      <c r="B122" s="179" t="s">
        <v>1205</v>
      </c>
      <c r="C122" s="180" t="s">
        <v>2623</v>
      </c>
      <c r="D122" s="152">
        <v>121499</v>
      </c>
      <c r="E122" s="152">
        <v>130178</v>
      </c>
      <c r="F122" s="153">
        <v>173570</v>
      </c>
      <c r="G122" s="76"/>
      <c r="H122" s="2"/>
    </row>
    <row r="123" spans="1:8">
      <c r="A123" s="93">
        <v>141</v>
      </c>
      <c r="B123" s="179" t="s">
        <v>1206</v>
      </c>
      <c r="C123" s="180" t="s">
        <v>2624</v>
      </c>
      <c r="D123" s="152">
        <v>122129</v>
      </c>
      <c r="E123" s="152">
        <v>130853</v>
      </c>
      <c r="F123" s="153">
        <v>174470</v>
      </c>
      <c r="G123" s="76"/>
      <c r="H123" s="2"/>
    </row>
    <row r="124" spans="1:8">
      <c r="A124" s="93">
        <v>142</v>
      </c>
      <c r="B124" s="179" t="s">
        <v>1207</v>
      </c>
      <c r="C124" s="180" t="s">
        <v>2625</v>
      </c>
      <c r="D124" s="152">
        <v>122756</v>
      </c>
      <c r="E124" s="152">
        <v>131524</v>
      </c>
      <c r="F124" s="153">
        <v>175365</v>
      </c>
      <c r="G124" s="76"/>
      <c r="H124" s="2"/>
    </row>
    <row r="125" spans="1:8">
      <c r="A125" s="93">
        <v>143</v>
      </c>
      <c r="B125" s="179" t="s">
        <v>1208</v>
      </c>
      <c r="C125" s="180" t="s">
        <v>2626</v>
      </c>
      <c r="D125" s="152">
        <v>123386</v>
      </c>
      <c r="E125" s="152">
        <v>132199</v>
      </c>
      <c r="F125" s="153">
        <v>176265</v>
      </c>
      <c r="G125" s="76"/>
      <c r="H125" s="2"/>
    </row>
    <row r="126" spans="1:8">
      <c r="A126" s="93">
        <v>144</v>
      </c>
      <c r="B126" s="179" t="s">
        <v>1209</v>
      </c>
      <c r="C126" s="180" t="s">
        <v>2627</v>
      </c>
      <c r="D126" s="152">
        <v>123890</v>
      </c>
      <c r="E126" s="152">
        <v>132739</v>
      </c>
      <c r="F126" s="153">
        <v>176985</v>
      </c>
      <c r="G126" s="76"/>
      <c r="H126" s="2"/>
    </row>
    <row r="127" spans="1:8">
      <c r="A127" s="93">
        <v>145</v>
      </c>
      <c r="B127" s="179" t="s">
        <v>1210</v>
      </c>
      <c r="C127" s="180" t="s">
        <v>2628</v>
      </c>
      <c r="D127" s="152">
        <v>124516</v>
      </c>
      <c r="E127" s="152">
        <v>133410</v>
      </c>
      <c r="F127" s="153">
        <v>177880</v>
      </c>
      <c r="G127" s="76"/>
      <c r="H127" s="2"/>
    </row>
    <row r="128" spans="1:8">
      <c r="A128" s="93">
        <v>146</v>
      </c>
      <c r="B128" s="179" t="s">
        <v>1211</v>
      </c>
      <c r="C128" s="180" t="s">
        <v>2629</v>
      </c>
      <c r="D128" s="152">
        <v>125146</v>
      </c>
      <c r="E128" s="152">
        <v>134085</v>
      </c>
      <c r="F128" s="153">
        <v>178780</v>
      </c>
      <c r="G128" s="76"/>
      <c r="H128" s="2"/>
    </row>
    <row r="129" spans="1:8">
      <c r="A129" s="93">
        <v>147</v>
      </c>
      <c r="B129" s="179" t="s">
        <v>1212</v>
      </c>
      <c r="C129" s="180" t="s">
        <v>2630</v>
      </c>
      <c r="D129" s="152">
        <v>125773</v>
      </c>
      <c r="E129" s="152">
        <v>134756</v>
      </c>
      <c r="F129" s="153">
        <v>179675</v>
      </c>
      <c r="G129" s="76"/>
      <c r="H129" s="2"/>
    </row>
    <row r="130" spans="1:8">
      <c r="A130" s="93">
        <v>148</v>
      </c>
      <c r="B130" s="179" t="s">
        <v>1213</v>
      </c>
      <c r="C130" s="180" t="s">
        <v>2631</v>
      </c>
      <c r="D130" s="152">
        <v>126273</v>
      </c>
      <c r="E130" s="152">
        <v>135293</v>
      </c>
      <c r="F130" s="153">
        <v>180390</v>
      </c>
      <c r="G130" s="76"/>
      <c r="H130" s="2"/>
    </row>
    <row r="131" spans="1:8">
      <c r="A131" s="93">
        <v>149</v>
      </c>
      <c r="B131" s="179" t="s">
        <v>1214</v>
      </c>
      <c r="C131" s="180" t="s">
        <v>2632</v>
      </c>
      <c r="D131" s="152">
        <v>126903</v>
      </c>
      <c r="E131" s="152">
        <v>135968</v>
      </c>
      <c r="F131" s="153">
        <v>181290</v>
      </c>
      <c r="G131" s="76"/>
      <c r="H131" s="2"/>
    </row>
    <row r="132" spans="1:8">
      <c r="A132" s="93">
        <v>150</v>
      </c>
      <c r="B132" s="179" t="s">
        <v>1215</v>
      </c>
      <c r="C132" s="180" t="s">
        <v>2633</v>
      </c>
      <c r="D132" s="152">
        <v>127533</v>
      </c>
      <c r="E132" s="152">
        <v>136643</v>
      </c>
      <c r="F132" s="153">
        <v>182190</v>
      </c>
      <c r="G132" s="76"/>
      <c r="H132" s="2"/>
    </row>
    <row r="133" spans="1:8">
      <c r="A133" s="93">
        <v>151</v>
      </c>
      <c r="B133" s="179" t="s">
        <v>1216</v>
      </c>
      <c r="C133" s="180" t="s">
        <v>2634</v>
      </c>
      <c r="D133" s="152">
        <v>128160</v>
      </c>
      <c r="E133" s="152">
        <v>137314</v>
      </c>
      <c r="F133" s="153">
        <v>183085</v>
      </c>
      <c r="G133" s="76"/>
      <c r="H133" s="2"/>
    </row>
    <row r="134" spans="1:8">
      <c r="A134" s="93">
        <v>152</v>
      </c>
      <c r="B134" s="179" t="s">
        <v>1217</v>
      </c>
      <c r="C134" s="180" t="s">
        <v>2635</v>
      </c>
      <c r="D134" s="152">
        <v>128790</v>
      </c>
      <c r="E134" s="152">
        <v>137989</v>
      </c>
      <c r="F134" s="153">
        <v>183985</v>
      </c>
      <c r="G134" s="76"/>
      <c r="H134" s="2"/>
    </row>
    <row r="135" spans="1:8">
      <c r="A135" s="93">
        <v>153</v>
      </c>
      <c r="B135" s="179" t="s">
        <v>1218</v>
      </c>
      <c r="C135" s="180" t="s">
        <v>2636</v>
      </c>
      <c r="D135" s="152">
        <v>129290</v>
      </c>
      <c r="E135" s="152">
        <v>138525</v>
      </c>
      <c r="F135" s="153">
        <v>184700</v>
      </c>
      <c r="G135" s="76"/>
      <c r="H135" s="2"/>
    </row>
    <row r="136" spans="1:8">
      <c r="A136" s="93">
        <v>154</v>
      </c>
      <c r="B136" s="179" t="s">
        <v>1219</v>
      </c>
      <c r="C136" s="180" t="s">
        <v>2637</v>
      </c>
      <c r="D136" s="152">
        <v>129920</v>
      </c>
      <c r="E136" s="152">
        <v>139200</v>
      </c>
      <c r="F136" s="153">
        <v>185600</v>
      </c>
      <c r="G136" s="76"/>
      <c r="H136" s="2"/>
    </row>
    <row r="137" spans="1:8">
      <c r="A137" s="93">
        <v>155</v>
      </c>
      <c r="B137" s="179" t="s">
        <v>1220</v>
      </c>
      <c r="C137" s="180" t="s">
        <v>2638</v>
      </c>
      <c r="D137" s="152">
        <v>130547</v>
      </c>
      <c r="E137" s="152">
        <v>139871</v>
      </c>
      <c r="F137" s="153">
        <v>186495</v>
      </c>
      <c r="G137" s="76"/>
      <c r="H137" s="2"/>
    </row>
    <row r="138" spans="1:8">
      <c r="A138" s="93">
        <v>156</v>
      </c>
      <c r="B138" s="179" t="s">
        <v>1221</v>
      </c>
      <c r="C138" s="180" t="s">
        <v>2639</v>
      </c>
      <c r="D138" s="152">
        <v>131051</v>
      </c>
      <c r="E138" s="152">
        <v>140411</v>
      </c>
      <c r="F138" s="153">
        <v>187215</v>
      </c>
      <c r="G138" s="76"/>
      <c r="H138" s="2"/>
    </row>
    <row r="139" spans="1:8">
      <c r="A139" s="93">
        <v>157</v>
      </c>
      <c r="B139" s="179" t="s">
        <v>1222</v>
      </c>
      <c r="C139" s="180" t="s">
        <v>2640</v>
      </c>
      <c r="D139" s="152">
        <v>131681</v>
      </c>
      <c r="E139" s="152">
        <v>141086</v>
      </c>
      <c r="F139" s="153">
        <v>188115</v>
      </c>
      <c r="G139" s="76"/>
      <c r="H139" s="2"/>
    </row>
    <row r="140" spans="1:8">
      <c r="A140" s="93">
        <v>158</v>
      </c>
      <c r="B140" s="179" t="s">
        <v>1223</v>
      </c>
      <c r="C140" s="180" t="s">
        <v>2641</v>
      </c>
      <c r="D140" s="152">
        <v>132307</v>
      </c>
      <c r="E140" s="152">
        <v>141758</v>
      </c>
      <c r="F140" s="153">
        <v>189010</v>
      </c>
      <c r="G140" s="76"/>
      <c r="H140" s="2"/>
    </row>
    <row r="141" spans="1:8">
      <c r="A141" s="93">
        <v>159</v>
      </c>
      <c r="B141" s="179" t="s">
        <v>1224</v>
      </c>
      <c r="C141" s="180" t="s">
        <v>2642</v>
      </c>
      <c r="D141" s="152">
        <v>132934</v>
      </c>
      <c r="E141" s="152">
        <v>142429</v>
      </c>
      <c r="F141" s="153">
        <v>189905</v>
      </c>
      <c r="G141" s="76"/>
      <c r="H141" s="2"/>
    </row>
    <row r="142" spans="1:8">
      <c r="A142" s="93">
        <v>160</v>
      </c>
      <c r="B142" s="179" t="s">
        <v>1225</v>
      </c>
      <c r="C142" s="180" t="s">
        <v>2643</v>
      </c>
      <c r="D142" s="152">
        <v>133438</v>
      </c>
      <c r="E142" s="152">
        <v>142969</v>
      </c>
      <c r="F142" s="153">
        <v>190625</v>
      </c>
      <c r="G142" s="76"/>
      <c r="H142" s="2"/>
    </row>
    <row r="143" spans="1:8">
      <c r="A143" s="93">
        <v>161</v>
      </c>
      <c r="B143" s="179" t="s">
        <v>1226</v>
      </c>
      <c r="C143" s="180" t="s">
        <v>2644</v>
      </c>
      <c r="D143" s="152">
        <v>134064</v>
      </c>
      <c r="E143" s="152">
        <v>143640</v>
      </c>
      <c r="F143" s="153">
        <v>191520</v>
      </c>
      <c r="G143" s="76"/>
      <c r="H143" s="2"/>
    </row>
    <row r="144" spans="1:8">
      <c r="A144" s="93">
        <v>162</v>
      </c>
      <c r="B144" s="179" t="s">
        <v>1227</v>
      </c>
      <c r="C144" s="180" t="s">
        <v>2645</v>
      </c>
      <c r="D144" s="152">
        <v>134694</v>
      </c>
      <c r="E144" s="152">
        <v>144315</v>
      </c>
      <c r="F144" s="153">
        <v>192420</v>
      </c>
      <c r="G144" s="76"/>
      <c r="H144" s="2"/>
    </row>
    <row r="145" spans="1:8">
      <c r="A145" s="93">
        <v>163</v>
      </c>
      <c r="B145" s="179" t="s">
        <v>1228</v>
      </c>
      <c r="C145" s="180" t="s">
        <v>2646</v>
      </c>
      <c r="D145" s="152">
        <v>135195</v>
      </c>
      <c r="E145" s="152">
        <v>144851</v>
      </c>
      <c r="F145" s="153">
        <v>193135</v>
      </c>
      <c r="G145" s="76"/>
      <c r="H145" s="2"/>
    </row>
    <row r="146" spans="1:8">
      <c r="A146" s="93">
        <v>164</v>
      </c>
      <c r="B146" s="179" t="s">
        <v>1229</v>
      </c>
      <c r="C146" s="180" t="s">
        <v>2647</v>
      </c>
      <c r="D146" s="152">
        <v>135825</v>
      </c>
      <c r="E146" s="152">
        <v>145526</v>
      </c>
      <c r="F146" s="153">
        <v>194035</v>
      </c>
      <c r="G146" s="76"/>
      <c r="H146" s="2"/>
    </row>
    <row r="147" spans="1:8">
      <c r="A147" s="93">
        <v>165</v>
      </c>
      <c r="B147" s="179" t="s">
        <v>1230</v>
      </c>
      <c r="C147" s="180" t="s">
        <v>2648</v>
      </c>
      <c r="D147" s="152">
        <v>136455</v>
      </c>
      <c r="E147" s="152">
        <v>146201</v>
      </c>
      <c r="F147" s="153">
        <v>194935</v>
      </c>
      <c r="G147" s="76"/>
      <c r="H147" s="2"/>
    </row>
    <row r="148" spans="1:8">
      <c r="A148" s="93">
        <v>166</v>
      </c>
      <c r="B148" s="179" t="s">
        <v>1231</v>
      </c>
      <c r="C148" s="180" t="s">
        <v>2649</v>
      </c>
      <c r="D148" s="152">
        <v>136959</v>
      </c>
      <c r="E148" s="152">
        <v>146741</v>
      </c>
      <c r="F148" s="153">
        <v>195655</v>
      </c>
      <c r="G148" s="76"/>
      <c r="H148" s="2"/>
    </row>
    <row r="149" spans="1:8">
      <c r="A149" s="93">
        <v>167</v>
      </c>
      <c r="B149" s="179" t="s">
        <v>1232</v>
      </c>
      <c r="C149" s="180" t="s">
        <v>2650</v>
      </c>
      <c r="D149" s="152">
        <v>137585</v>
      </c>
      <c r="E149" s="152">
        <v>147413</v>
      </c>
      <c r="F149" s="153">
        <v>196550</v>
      </c>
      <c r="G149" s="76"/>
      <c r="H149" s="2"/>
    </row>
    <row r="150" spans="1:8">
      <c r="A150" s="93">
        <v>168</v>
      </c>
      <c r="B150" s="179" t="s">
        <v>1233</v>
      </c>
      <c r="C150" s="180" t="s">
        <v>2651</v>
      </c>
      <c r="D150" s="152">
        <v>138212</v>
      </c>
      <c r="E150" s="152">
        <v>148084</v>
      </c>
      <c r="F150" s="153">
        <v>197445</v>
      </c>
      <c r="G150" s="76"/>
      <c r="H150" s="2"/>
    </row>
    <row r="151" spans="1:8">
      <c r="A151" s="93">
        <v>169</v>
      </c>
      <c r="B151" s="179" t="s">
        <v>1234</v>
      </c>
      <c r="C151" s="180" t="s">
        <v>2652</v>
      </c>
      <c r="D151" s="152">
        <v>138716</v>
      </c>
      <c r="E151" s="152">
        <v>148624</v>
      </c>
      <c r="F151" s="153">
        <v>198165</v>
      </c>
      <c r="G151" s="76"/>
      <c r="H151" s="2"/>
    </row>
    <row r="152" spans="1:8">
      <c r="A152" s="93">
        <v>170</v>
      </c>
      <c r="B152" s="179" t="s">
        <v>1235</v>
      </c>
      <c r="C152" s="180" t="s">
        <v>2653</v>
      </c>
      <c r="D152" s="152">
        <v>139342</v>
      </c>
      <c r="E152" s="152">
        <v>149295</v>
      </c>
      <c r="F152" s="153">
        <v>199060</v>
      </c>
      <c r="G152" s="76"/>
      <c r="H152" s="2"/>
    </row>
    <row r="153" spans="1:8">
      <c r="A153" s="93">
        <v>171</v>
      </c>
      <c r="B153" s="179" t="s">
        <v>1236</v>
      </c>
      <c r="C153" s="180" t="s">
        <v>2654</v>
      </c>
      <c r="D153" s="152">
        <v>139969</v>
      </c>
      <c r="E153" s="152">
        <v>149966</v>
      </c>
      <c r="F153" s="153">
        <v>199955</v>
      </c>
      <c r="G153" s="76"/>
      <c r="H153" s="2"/>
    </row>
    <row r="154" spans="1:8">
      <c r="A154" s="93">
        <v>172</v>
      </c>
      <c r="B154" s="179" t="s">
        <v>1237</v>
      </c>
      <c r="C154" s="180" t="s">
        <v>2655</v>
      </c>
      <c r="D154" s="152">
        <v>140473</v>
      </c>
      <c r="E154" s="152">
        <v>150506</v>
      </c>
      <c r="F154" s="153">
        <v>200675</v>
      </c>
      <c r="G154" s="76"/>
      <c r="H154" s="2"/>
    </row>
    <row r="155" spans="1:8">
      <c r="A155" s="93">
        <v>173</v>
      </c>
      <c r="B155" s="179" t="s">
        <v>1238</v>
      </c>
      <c r="C155" s="180" t="s">
        <v>2656</v>
      </c>
      <c r="D155" s="152">
        <v>141103</v>
      </c>
      <c r="E155" s="152">
        <v>151181</v>
      </c>
      <c r="F155" s="153">
        <v>201575</v>
      </c>
      <c r="G155" s="76"/>
      <c r="H155" s="2"/>
    </row>
    <row r="156" spans="1:8">
      <c r="A156" s="93">
        <v>174</v>
      </c>
      <c r="B156" s="179" t="s">
        <v>1239</v>
      </c>
      <c r="C156" s="180" t="s">
        <v>2657</v>
      </c>
      <c r="D156" s="152">
        <v>141603</v>
      </c>
      <c r="E156" s="152">
        <v>151718</v>
      </c>
      <c r="F156" s="153">
        <v>202290</v>
      </c>
      <c r="G156" s="76"/>
      <c r="H156" s="2"/>
    </row>
    <row r="157" spans="1:8">
      <c r="A157" s="93">
        <v>175</v>
      </c>
      <c r="B157" s="179" t="s">
        <v>1240</v>
      </c>
      <c r="C157" s="180" t="s">
        <v>2658</v>
      </c>
      <c r="D157" s="152">
        <v>142233</v>
      </c>
      <c r="E157" s="152">
        <v>152393</v>
      </c>
      <c r="F157" s="153">
        <v>203190</v>
      </c>
      <c r="G157" s="76"/>
      <c r="H157" s="2"/>
    </row>
    <row r="158" spans="1:8">
      <c r="A158" s="93">
        <v>176</v>
      </c>
      <c r="B158" s="179" t="s">
        <v>1241</v>
      </c>
      <c r="C158" s="180" t="s">
        <v>2659</v>
      </c>
      <c r="D158" s="152">
        <v>142863</v>
      </c>
      <c r="E158" s="152">
        <v>153068</v>
      </c>
      <c r="F158" s="153">
        <v>204090</v>
      </c>
      <c r="G158" s="76"/>
      <c r="H158" s="2"/>
    </row>
    <row r="159" spans="1:8">
      <c r="A159" s="93">
        <v>177</v>
      </c>
      <c r="B159" s="179" t="s">
        <v>1242</v>
      </c>
      <c r="C159" s="180" t="s">
        <v>2660</v>
      </c>
      <c r="D159" s="152">
        <v>143364</v>
      </c>
      <c r="E159" s="152">
        <v>153604</v>
      </c>
      <c r="F159" s="153">
        <v>204805</v>
      </c>
      <c r="G159" s="76"/>
      <c r="H159" s="2"/>
    </row>
    <row r="160" spans="1:8">
      <c r="A160" s="93">
        <v>178</v>
      </c>
      <c r="B160" s="179" t="s">
        <v>1243</v>
      </c>
      <c r="C160" s="180" t="s">
        <v>2661</v>
      </c>
      <c r="D160" s="152">
        <v>143990</v>
      </c>
      <c r="E160" s="152">
        <v>154275</v>
      </c>
      <c r="F160" s="153">
        <v>205700</v>
      </c>
      <c r="G160" s="76"/>
      <c r="H160" s="2"/>
    </row>
    <row r="161" spans="1:8">
      <c r="A161" s="93">
        <v>179</v>
      </c>
      <c r="B161" s="179" t="s">
        <v>1244</v>
      </c>
      <c r="C161" s="180" t="s">
        <v>2662</v>
      </c>
      <c r="D161" s="152">
        <v>144494</v>
      </c>
      <c r="E161" s="152">
        <v>154815</v>
      </c>
      <c r="F161" s="153">
        <v>206420</v>
      </c>
      <c r="G161" s="76"/>
      <c r="H161" s="2"/>
    </row>
    <row r="162" spans="1:8">
      <c r="A162" s="93">
        <v>180</v>
      </c>
      <c r="B162" s="179" t="s">
        <v>1245</v>
      </c>
      <c r="C162" s="180" t="s">
        <v>2663</v>
      </c>
      <c r="D162" s="152">
        <v>145121</v>
      </c>
      <c r="E162" s="152">
        <v>155486</v>
      </c>
      <c r="F162" s="153">
        <v>207315</v>
      </c>
      <c r="G162" s="76"/>
      <c r="H162" s="2"/>
    </row>
    <row r="163" spans="1:8">
      <c r="A163" s="93">
        <v>181</v>
      </c>
      <c r="B163" s="179" t="s">
        <v>1246</v>
      </c>
      <c r="C163" s="180" t="s">
        <v>2664</v>
      </c>
      <c r="D163" s="152">
        <v>145751</v>
      </c>
      <c r="E163" s="152">
        <v>156161</v>
      </c>
      <c r="F163" s="153">
        <v>208215</v>
      </c>
      <c r="G163" s="76"/>
      <c r="H163" s="2"/>
    </row>
    <row r="164" spans="1:8">
      <c r="A164" s="93">
        <v>182</v>
      </c>
      <c r="B164" s="179" t="s">
        <v>1247</v>
      </c>
      <c r="C164" s="180" t="s">
        <v>2665</v>
      </c>
      <c r="D164" s="152">
        <v>146251</v>
      </c>
      <c r="E164" s="152">
        <v>156698</v>
      </c>
      <c r="F164" s="153">
        <v>208930</v>
      </c>
      <c r="G164" s="76"/>
      <c r="H164" s="2"/>
    </row>
    <row r="165" spans="1:8">
      <c r="A165" s="93">
        <v>183</v>
      </c>
      <c r="B165" s="179" t="s">
        <v>1248</v>
      </c>
      <c r="C165" s="180" t="s">
        <v>2666</v>
      </c>
      <c r="D165" s="152">
        <v>146885</v>
      </c>
      <c r="E165" s="152">
        <v>157376</v>
      </c>
      <c r="F165" s="153">
        <v>209835</v>
      </c>
      <c r="G165" s="76"/>
      <c r="H165" s="2"/>
    </row>
    <row r="166" spans="1:8">
      <c r="A166" s="93">
        <v>184</v>
      </c>
      <c r="B166" s="179" t="s">
        <v>1249</v>
      </c>
      <c r="C166" s="180" t="s">
        <v>2667</v>
      </c>
      <c r="D166" s="152">
        <v>147385</v>
      </c>
      <c r="E166" s="152">
        <v>157913</v>
      </c>
      <c r="F166" s="153">
        <v>210550</v>
      </c>
      <c r="G166" s="76"/>
      <c r="H166" s="2"/>
    </row>
    <row r="167" spans="1:8">
      <c r="A167" s="93">
        <v>185</v>
      </c>
      <c r="B167" s="179" t="s">
        <v>1250</v>
      </c>
      <c r="C167" s="180" t="s">
        <v>2668</v>
      </c>
      <c r="D167" s="152">
        <v>148015</v>
      </c>
      <c r="E167" s="152">
        <v>158588</v>
      </c>
      <c r="F167" s="153">
        <v>211450</v>
      </c>
      <c r="G167" s="76"/>
      <c r="H167" s="2"/>
    </row>
    <row r="168" spans="1:8">
      <c r="A168" s="93">
        <v>186</v>
      </c>
      <c r="B168" s="179" t="s">
        <v>1251</v>
      </c>
      <c r="C168" s="180" t="s">
        <v>2669</v>
      </c>
      <c r="D168" s="152">
        <v>148516</v>
      </c>
      <c r="E168" s="152">
        <v>159124</v>
      </c>
      <c r="F168" s="153">
        <v>212165</v>
      </c>
      <c r="G168" s="76"/>
      <c r="H168" s="2"/>
    </row>
    <row r="169" spans="1:8">
      <c r="A169" s="93">
        <v>187</v>
      </c>
      <c r="B169" s="179" t="s">
        <v>1252</v>
      </c>
      <c r="C169" s="180" t="s">
        <v>2670</v>
      </c>
      <c r="D169" s="152">
        <v>149142</v>
      </c>
      <c r="E169" s="152">
        <v>159795</v>
      </c>
      <c r="F169" s="153">
        <v>213060</v>
      </c>
      <c r="G169" s="76"/>
      <c r="H169" s="2"/>
    </row>
    <row r="170" spans="1:8">
      <c r="A170" s="93">
        <v>188</v>
      </c>
      <c r="B170" s="179" t="s">
        <v>1253</v>
      </c>
      <c r="C170" s="180" t="s">
        <v>2671</v>
      </c>
      <c r="D170" s="152">
        <v>149772</v>
      </c>
      <c r="E170" s="152">
        <v>160470</v>
      </c>
      <c r="F170" s="153">
        <v>213960</v>
      </c>
      <c r="G170" s="76"/>
      <c r="H170" s="2"/>
    </row>
    <row r="171" spans="1:8">
      <c r="A171" s="93">
        <v>189</v>
      </c>
      <c r="B171" s="179" t="s">
        <v>1254</v>
      </c>
      <c r="C171" s="180" t="s">
        <v>2672</v>
      </c>
      <c r="D171" s="152">
        <v>150273</v>
      </c>
      <c r="E171" s="152">
        <v>161006</v>
      </c>
      <c r="F171" s="153">
        <v>214675</v>
      </c>
      <c r="G171" s="76"/>
      <c r="H171" s="2"/>
    </row>
    <row r="172" spans="1:8">
      <c r="A172" s="93">
        <v>190</v>
      </c>
      <c r="B172" s="179" t="s">
        <v>1255</v>
      </c>
      <c r="C172" s="180" t="s">
        <v>2673</v>
      </c>
      <c r="D172" s="152">
        <v>150903</v>
      </c>
      <c r="E172" s="152">
        <v>161681</v>
      </c>
      <c r="F172" s="153">
        <v>215575</v>
      </c>
      <c r="G172" s="76"/>
      <c r="H172" s="2"/>
    </row>
    <row r="173" spans="1:8">
      <c r="A173" s="93">
        <v>191</v>
      </c>
      <c r="B173" s="179" t="s">
        <v>1256</v>
      </c>
      <c r="C173" s="180" t="s">
        <v>2674</v>
      </c>
      <c r="D173" s="152">
        <v>151403</v>
      </c>
      <c r="E173" s="152">
        <v>162218</v>
      </c>
      <c r="F173" s="153">
        <v>216290</v>
      </c>
      <c r="G173" s="76"/>
      <c r="H173" s="2"/>
    </row>
    <row r="174" spans="1:8">
      <c r="A174" s="93">
        <v>192</v>
      </c>
      <c r="B174" s="179" t="s">
        <v>1257</v>
      </c>
      <c r="C174" s="180" t="s">
        <v>2675</v>
      </c>
      <c r="D174" s="152">
        <v>152033</v>
      </c>
      <c r="E174" s="152">
        <v>162893</v>
      </c>
      <c r="F174" s="153">
        <v>217190</v>
      </c>
      <c r="G174" s="76"/>
      <c r="H174" s="2"/>
    </row>
    <row r="175" spans="1:8">
      <c r="A175" s="93">
        <v>193</v>
      </c>
      <c r="B175" s="179" t="s">
        <v>1258</v>
      </c>
      <c r="C175" s="180" t="s">
        <v>2676</v>
      </c>
      <c r="D175" s="152">
        <v>152534</v>
      </c>
      <c r="E175" s="152">
        <v>163429</v>
      </c>
      <c r="F175" s="153">
        <v>217905</v>
      </c>
      <c r="G175" s="76"/>
      <c r="H175" s="2"/>
    </row>
    <row r="176" spans="1:8">
      <c r="A176" s="93">
        <v>194</v>
      </c>
      <c r="B176" s="179" t="s">
        <v>1259</v>
      </c>
      <c r="C176" s="180" t="s">
        <v>2677</v>
      </c>
      <c r="D176" s="152">
        <v>153167</v>
      </c>
      <c r="E176" s="152">
        <v>164108</v>
      </c>
      <c r="F176" s="153">
        <v>218810</v>
      </c>
      <c r="G176" s="76"/>
      <c r="H176" s="2"/>
    </row>
    <row r="177" spans="1:8">
      <c r="A177" s="93">
        <v>195</v>
      </c>
      <c r="B177" s="179" t="s">
        <v>1260</v>
      </c>
      <c r="C177" s="180" t="s">
        <v>2678</v>
      </c>
      <c r="D177" s="152">
        <v>153668</v>
      </c>
      <c r="E177" s="152">
        <v>164644</v>
      </c>
      <c r="F177" s="153">
        <v>219525</v>
      </c>
      <c r="G177" s="76"/>
      <c r="H177" s="2"/>
    </row>
    <row r="178" spans="1:8">
      <c r="A178" s="93">
        <v>196</v>
      </c>
      <c r="B178" s="179" t="s">
        <v>1261</v>
      </c>
      <c r="C178" s="180" t="s">
        <v>2679</v>
      </c>
      <c r="D178" s="152">
        <v>154298</v>
      </c>
      <c r="E178" s="152">
        <v>165319</v>
      </c>
      <c r="F178" s="153">
        <v>220425</v>
      </c>
      <c r="G178" s="76"/>
      <c r="H178" s="2"/>
    </row>
    <row r="179" spans="1:8">
      <c r="A179" s="93">
        <v>197</v>
      </c>
      <c r="B179" s="179" t="s">
        <v>1262</v>
      </c>
      <c r="C179" s="180" t="s">
        <v>2680</v>
      </c>
      <c r="D179" s="152">
        <v>154798</v>
      </c>
      <c r="E179" s="152">
        <v>165855</v>
      </c>
      <c r="F179" s="153">
        <v>221140</v>
      </c>
      <c r="G179" s="76"/>
      <c r="H179" s="2"/>
    </row>
    <row r="180" spans="1:8">
      <c r="A180" s="93">
        <v>198</v>
      </c>
      <c r="B180" s="179" t="s">
        <v>1263</v>
      </c>
      <c r="C180" s="180" t="s">
        <v>2681</v>
      </c>
      <c r="D180" s="152">
        <v>155425</v>
      </c>
      <c r="E180" s="152">
        <v>166526</v>
      </c>
      <c r="F180" s="153">
        <v>222035</v>
      </c>
      <c r="G180" s="76"/>
      <c r="H180" s="2"/>
    </row>
    <row r="181" spans="1:8">
      <c r="A181" s="93">
        <v>199</v>
      </c>
      <c r="B181" s="179" t="s">
        <v>1264</v>
      </c>
      <c r="C181" s="180" t="s">
        <v>2682</v>
      </c>
      <c r="D181" s="152">
        <v>155929</v>
      </c>
      <c r="E181" s="152">
        <v>167066</v>
      </c>
      <c r="F181" s="153">
        <v>222755</v>
      </c>
      <c r="G181" s="76"/>
      <c r="H181" s="2"/>
    </row>
    <row r="182" spans="1:8">
      <c r="A182" s="93">
        <v>200</v>
      </c>
      <c r="B182" s="179" t="s">
        <v>1265</v>
      </c>
      <c r="C182" s="180" t="s">
        <v>2683</v>
      </c>
      <c r="D182" s="152">
        <v>156555</v>
      </c>
      <c r="E182" s="152">
        <v>167738</v>
      </c>
      <c r="F182" s="153">
        <v>223650</v>
      </c>
      <c r="G182" s="76"/>
      <c r="H182" s="2"/>
    </row>
    <row r="183" spans="1:8">
      <c r="A183" s="93">
        <v>210</v>
      </c>
      <c r="B183" s="179" t="s">
        <v>1266</v>
      </c>
      <c r="C183" s="180" t="s">
        <v>2684</v>
      </c>
      <c r="D183" s="152">
        <v>162085</v>
      </c>
      <c r="E183" s="152">
        <v>173663</v>
      </c>
      <c r="F183" s="153">
        <v>231550</v>
      </c>
      <c r="G183" s="76"/>
      <c r="H183" s="2"/>
    </row>
    <row r="184" spans="1:8">
      <c r="A184" s="101">
        <v>220</v>
      </c>
      <c r="B184" s="179" t="s">
        <v>1267</v>
      </c>
      <c r="C184" s="180" t="s">
        <v>2685</v>
      </c>
      <c r="D184" s="152">
        <v>167738</v>
      </c>
      <c r="E184" s="152">
        <v>179719</v>
      </c>
      <c r="F184" s="153">
        <v>239625</v>
      </c>
      <c r="G184" s="76"/>
      <c r="H184" s="2"/>
    </row>
    <row r="185" spans="1:8">
      <c r="A185" s="101">
        <v>230</v>
      </c>
      <c r="B185" s="179" t="s">
        <v>1268</v>
      </c>
      <c r="C185" s="180" t="s">
        <v>2686</v>
      </c>
      <c r="D185" s="152">
        <v>173142</v>
      </c>
      <c r="E185" s="152">
        <v>185509</v>
      </c>
      <c r="F185" s="153">
        <v>247345</v>
      </c>
      <c r="G185" s="76"/>
      <c r="H185" s="2"/>
    </row>
    <row r="186" spans="1:8">
      <c r="A186" s="101">
        <v>240</v>
      </c>
      <c r="B186" s="179" t="s">
        <v>1269</v>
      </c>
      <c r="C186" s="180" t="s">
        <v>2687</v>
      </c>
      <c r="D186" s="152">
        <v>178668</v>
      </c>
      <c r="E186" s="152">
        <v>191430</v>
      </c>
      <c r="F186" s="153">
        <v>255240</v>
      </c>
      <c r="G186" s="76"/>
      <c r="H186" s="2"/>
    </row>
    <row r="187" spans="1:8">
      <c r="A187" s="101">
        <v>250</v>
      </c>
      <c r="B187" s="179" t="s">
        <v>1270</v>
      </c>
      <c r="C187" s="180" t="s">
        <v>2688</v>
      </c>
      <c r="D187" s="152">
        <v>184076</v>
      </c>
      <c r="E187" s="152">
        <v>197224</v>
      </c>
      <c r="F187" s="153">
        <v>262965</v>
      </c>
      <c r="G187" s="76"/>
      <c r="H187" s="2"/>
    </row>
    <row r="188" spans="1:8">
      <c r="A188" s="101">
        <v>260</v>
      </c>
      <c r="B188" s="179" t="s">
        <v>1271</v>
      </c>
      <c r="C188" s="180" t="s">
        <v>2689</v>
      </c>
      <c r="D188" s="152">
        <v>189476</v>
      </c>
      <c r="E188" s="152">
        <v>203010</v>
      </c>
      <c r="F188" s="153">
        <v>270680</v>
      </c>
      <c r="G188" s="76"/>
      <c r="H188" s="2"/>
    </row>
    <row r="189" spans="1:8">
      <c r="A189" s="101">
        <v>270</v>
      </c>
      <c r="B189" s="179" t="s">
        <v>1272</v>
      </c>
      <c r="C189" s="180" t="s">
        <v>2690</v>
      </c>
      <c r="D189" s="152">
        <v>194754</v>
      </c>
      <c r="E189" s="152">
        <v>208665</v>
      </c>
      <c r="F189" s="153">
        <v>278220</v>
      </c>
      <c r="G189" s="76"/>
      <c r="H189" s="2"/>
    </row>
    <row r="190" spans="1:8">
      <c r="A190" s="101">
        <v>280</v>
      </c>
      <c r="B190" s="179" t="s">
        <v>1273</v>
      </c>
      <c r="C190" s="180" t="s">
        <v>2691</v>
      </c>
      <c r="D190" s="152">
        <v>200029</v>
      </c>
      <c r="E190" s="152">
        <v>214316</v>
      </c>
      <c r="F190" s="153">
        <v>285755</v>
      </c>
      <c r="G190" s="76"/>
      <c r="H190" s="2"/>
    </row>
    <row r="191" spans="1:8">
      <c r="A191" s="101">
        <v>290</v>
      </c>
      <c r="B191" s="179" t="s">
        <v>1274</v>
      </c>
      <c r="C191" s="180" t="s">
        <v>2692</v>
      </c>
      <c r="D191" s="152">
        <v>205307</v>
      </c>
      <c r="E191" s="152">
        <v>219971</v>
      </c>
      <c r="F191" s="153">
        <v>293295</v>
      </c>
      <c r="G191" s="76"/>
      <c r="H191" s="2"/>
    </row>
    <row r="192" spans="1:8">
      <c r="A192" s="101">
        <v>300</v>
      </c>
      <c r="B192" s="179" t="s">
        <v>1275</v>
      </c>
      <c r="C192" s="180" t="s">
        <v>2693</v>
      </c>
      <c r="D192" s="152">
        <v>210459</v>
      </c>
      <c r="E192" s="152">
        <v>225491</v>
      </c>
      <c r="F192" s="153">
        <v>300655</v>
      </c>
      <c r="G192" s="76"/>
      <c r="H192" s="2"/>
    </row>
    <row r="193" spans="1:8">
      <c r="A193" s="101">
        <v>310</v>
      </c>
      <c r="B193" s="179" t="s">
        <v>1276</v>
      </c>
      <c r="C193" s="180" t="s">
        <v>2694</v>
      </c>
      <c r="D193" s="152">
        <v>215737</v>
      </c>
      <c r="E193" s="152">
        <v>231146</v>
      </c>
      <c r="F193" s="153">
        <v>308195</v>
      </c>
      <c r="G193" s="76"/>
      <c r="H193" s="2"/>
    </row>
    <row r="194" spans="1:8">
      <c r="A194" s="101">
        <v>320</v>
      </c>
      <c r="B194" s="179" t="s">
        <v>1277</v>
      </c>
      <c r="C194" s="180" t="s">
        <v>2695</v>
      </c>
      <c r="D194" s="152">
        <v>220889</v>
      </c>
      <c r="E194" s="152">
        <v>236666</v>
      </c>
      <c r="F194" s="153">
        <v>315555</v>
      </c>
      <c r="G194" s="76"/>
      <c r="H194" s="2"/>
    </row>
    <row r="195" spans="1:8">
      <c r="A195" s="101">
        <v>330</v>
      </c>
      <c r="B195" s="179" t="s">
        <v>1278</v>
      </c>
      <c r="C195" s="180" t="s">
        <v>2696</v>
      </c>
      <c r="D195" s="152">
        <v>225915</v>
      </c>
      <c r="E195" s="152">
        <v>242051</v>
      </c>
      <c r="F195" s="153">
        <v>322735</v>
      </c>
      <c r="G195" s="76"/>
      <c r="H195" s="2"/>
    </row>
    <row r="196" spans="1:8">
      <c r="A196" s="101">
        <v>340</v>
      </c>
      <c r="B196" s="179" t="s">
        <v>1279</v>
      </c>
      <c r="C196" s="180" t="s">
        <v>2697</v>
      </c>
      <c r="D196" s="152">
        <v>231063</v>
      </c>
      <c r="E196" s="152">
        <v>247568</v>
      </c>
      <c r="F196" s="153">
        <v>330090</v>
      </c>
      <c r="G196" s="76"/>
      <c r="H196" s="2"/>
    </row>
    <row r="197" spans="1:8">
      <c r="A197" s="101">
        <v>350</v>
      </c>
      <c r="B197" s="179" t="s">
        <v>1280</v>
      </c>
      <c r="C197" s="180" t="s">
        <v>2698</v>
      </c>
      <c r="D197" s="152">
        <v>236093</v>
      </c>
      <c r="E197" s="152">
        <v>252956</v>
      </c>
      <c r="F197" s="153">
        <v>337275</v>
      </c>
      <c r="G197" s="76"/>
      <c r="H197" s="2"/>
    </row>
    <row r="198" spans="1:8">
      <c r="A198" s="101">
        <v>360</v>
      </c>
      <c r="B198" s="179" t="s">
        <v>1281</v>
      </c>
      <c r="C198" s="180" t="s">
        <v>2699</v>
      </c>
      <c r="D198" s="152">
        <v>241119</v>
      </c>
      <c r="E198" s="152">
        <v>258341</v>
      </c>
      <c r="F198" s="153">
        <v>344455</v>
      </c>
      <c r="G198" s="76"/>
      <c r="H198" s="2"/>
    </row>
    <row r="199" spans="1:8">
      <c r="A199" s="101">
        <v>370</v>
      </c>
      <c r="B199" s="179" t="s">
        <v>1282</v>
      </c>
      <c r="C199" s="180" t="s">
        <v>2700</v>
      </c>
      <c r="D199" s="152">
        <v>246141</v>
      </c>
      <c r="E199" s="152">
        <v>263723</v>
      </c>
      <c r="F199" s="153">
        <v>351630</v>
      </c>
      <c r="G199" s="76"/>
      <c r="H199" s="2"/>
    </row>
    <row r="200" spans="1:8">
      <c r="A200" s="101">
        <v>380</v>
      </c>
      <c r="B200" s="179" t="s">
        <v>1283</v>
      </c>
      <c r="C200" s="180" t="s">
        <v>2701</v>
      </c>
      <c r="D200" s="152">
        <v>251045</v>
      </c>
      <c r="E200" s="152">
        <v>268976</v>
      </c>
      <c r="F200" s="153">
        <v>358635</v>
      </c>
      <c r="G200" s="76"/>
      <c r="H200" s="2"/>
    </row>
    <row r="201" spans="1:8">
      <c r="A201" s="101">
        <v>390</v>
      </c>
      <c r="B201" s="179" t="s">
        <v>1284</v>
      </c>
      <c r="C201" s="180" t="s">
        <v>2702</v>
      </c>
      <c r="D201" s="152">
        <v>256067</v>
      </c>
      <c r="E201" s="152">
        <v>274358</v>
      </c>
      <c r="F201" s="153">
        <v>365810</v>
      </c>
      <c r="G201" s="76"/>
      <c r="H201" s="2"/>
    </row>
    <row r="202" spans="1:8">
      <c r="A202" s="101">
        <v>400</v>
      </c>
      <c r="B202" s="179" t="s">
        <v>1285</v>
      </c>
      <c r="C202" s="180" t="s">
        <v>2703</v>
      </c>
      <c r="D202" s="152">
        <v>260967</v>
      </c>
      <c r="E202" s="152">
        <v>279608</v>
      </c>
      <c r="F202" s="153">
        <v>372810</v>
      </c>
      <c r="G202" s="76"/>
      <c r="H202" s="2"/>
    </row>
    <row r="203" spans="1:8">
      <c r="A203" s="101">
        <v>410</v>
      </c>
      <c r="B203" s="179" t="s">
        <v>1286</v>
      </c>
      <c r="C203" s="180" t="s">
        <v>2704</v>
      </c>
      <c r="D203" s="152">
        <v>265871</v>
      </c>
      <c r="E203" s="152">
        <v>284861</v>
      </c>
      <c r="F203" s="153">
        <v>379815</v>
      </c>
      <c r="G203" s="76"/>
      <c r="H203" s="2"/>
    </row>
    <row r="204" spans="1:8">
      <c r="A204" s="101">
        <v>420</v>
      </c>
      <c r="B204" s="179" t="s">
        <v>1287</v>
      </c>
      <c r="C204" s="180" t="s">
        <v>2705</v>
      </c>
      <c r="D204" s="152">
        <v>270771</v>
      </c>
      <c r="E204" s="152">
        <v>290111</v>
      </c>
      <c r="F204" s="153">
        <v>386815</v>
      </c>
      <c r="G204" s="76"/>
      <c r="H204" s="2"/>
    </row>
    <row r="205" spans="1:8">
      <c r="A205" s="101">
        <v>430</v>
      </c>
      <c r="B205" s="179" t="s">
        <v>1288</v>
      </c>
      <c r="C205" s="180" t="s">
        <v>2706</v>
      </c>
      <c r="D205" s="152">
        <v>275545</v>
      </c>
      <c r="E205" s="152">
        <v>295226</v>
      </c>
      <c r="F205" s="153">
        <v>393635</v>
      </c>
      <c r="G205" s="76"/>
      <c r="H205" s="2"/>
    </row>
    <row r="206" spans="1:8">
      <c r="A206" s="101">
        <v>440</v>
      </c>
      <c r="B206" s="179" t="s">
        <v>1289</v>
      </c>
      <c r="C206" s="180" t="s">
        <v>2707</v>
      </c>
      <c r="D206" s="152">
        <v>280445</v>
      </c>
      <c r="E206" s="152">
        <v>300476</v>
      </c>
      <c r="F206" s="153">
        <v>400635</v>
      </c>
      <c r="G206" s="76"/>
      <c r="H206" s="2"/>
    </row>
    <row r="207" spans="1:8">
      <c r="A207" s="101">
        <v>450</v>
      </c>
      <c r="B207" s="179" t="s">
        <v>1290</v>
      </c>
      <c r="C207" s="180" t="s">
        <v>2708</v>
      </c>
      <c r="D207" s="152">
        <v>285219</v>
      </c>
      <c r="E207" s="152">
        <v>305591</v>
      </c>
      <c r="F207" s="153">
        <v>407455</v>
      </c>
      <c r="G207" s="76"/>
      <c r="H207" s="2"/>
    </row>
    <row r="208" spans="1:8">
      <c r="A208" s="101">
        <v>460</v>
      </c>
      <c r="B208" s="179" t="s">
        <v>1291</v>
      </c>
      <c r="C208" s="180" t="s">
        <v>2709</v>
      </c>
      <c r="D208" s="152">
        <v>289993</v>
      </c>
      <c r="E208" s="152">
        <v>310706</v>
      </c>
      <c r="F208" s="153">
        <v>414275</v>
      </c>
      <c r="G208" s="76"/>
      <c r="H208" s="2"/>
    </row>
    <row r="209" spans="1:8">
      <c r="A209" s="101">
        <v>470</v>
      </c>
      <c r="B209" s="179" t="s">
        <v>1292</v>
      </c>
      <c r="C209" s="180" t="s">
        <v>2710</v>
      </c>
      <c r="D209" s="152">
        <v>294767</v>
      </c>
      <c r="E209" s="152">
        <v>315821</v>
      </c>
      <c r="F209" s="153">
        <v>421095</v>
      </c>
      <c r="G209" s="76"/>
      <c r="H209" s="2"/>
    </row>
    <row r="210" spans="1:8">
      <c r="A210" s="101">
        <v>480</v>
      </c>
      <c r="B210" s="179" t="s">
        <v>1293</v>
      </c>
      <c r="C210" s="180" t="s">
        <v>2711</v>
      </c>
      <c r="D210" s="152">
        <v>299418</v>
      </c>
      <c r="E210" s="152">
        <v>320805</v>
      </c>
      <c r="F210" s="153">
        <v>427740</v>
      </c>
      <c r="G210" s="76"/>
      <c r="H210" s="2"/>
    </row>
    <row r="211" spans="1:8">
      <c r="A211" s="101">
        <v>490</v>
      </c>
      <c r="B211" s="179" t="s">
        <v>1294</v>
      </c>
      <c r="C211" s="180" t="s">
        <v>2712</v>
      </c>
      <c r="D211" s="152">
        <v>304192</v>
      </c>
      <c r="E211" s="152">
        <v>325920</v>
      </c>
      <c r="F211" s="153">
        <v>434560</v>
      </c>
      <c r="G211" s="76"/>
      <c r="H211" s="2"/>
    </row>
    <row r="212" spans="1:8">
      <c r="A212" s="101">
        <v>500</v>
      </c>
      <c r="B212" s="179" t="s">
        <v>1295</v>
      </c>
      <c r="C212" s="180" t="s">
        <v>2713</v>
      </c>
      <c r="D212" s="152">
        <v>308840</v>
      </c>
      <c r="E212" s="152">
        <v>330900</v>
      </c>
      <c r="F212" s="153">
        <v>441200</v>
      </c>
      <c r="G212" s="76"/>
      <c r="H212" s="2"/>
    </row>
    <row r="213" spans="1:8">
      <c r="A213" s="101">
        <v>525</v>
      </c>
      <c r="B213" s="179" t="s">
        <v>1296</v>
      </c>
      <c r="C213" s="180" t="s">
        <v>2714</v>
      </c>
      <c r="D213" s="152">
        <v>320527</v>
      </c>
      <c r="E213" s="152">
        <v>343421</v>
      </c>
      <c r="F213" s="153">
        <v>457895</v>
      </c>
      <c r="G213" s="76"/>
      <c r="H213" s="2"/>
    </row>
    <row r="214" spans="1:8">
      <c r="A214" s="101">
        <v>550</v>
      </c>
      <c r="B214" s="179" t="s">
        <v>1297</v>
      </c>
      <c r="C214" s="180" t="s">
        <v>2715</v>
      </c>
      <c r="D214" s="152">
        <v>332084</v>
      </c>
      <c r="E214" s="152">
        <v>355804</v>
      </c>
      <c r="F214" s="153">
        <v>474405</v>
      </c>
      <c r="G214" s="76"/>
      <c r="H214" s="2"/>
    </row>
    <row r="215" spans="1:8">
      <c r="A215" s="101">
        <v>575</v>
      </c>
      <c r="B215" s="179" t="s">
        <v>1298</v>
      </c>
      <c r="C215" s="180" t="s">
        <v>2716</v>
      </c>
      <c r="D215" s="152">
        <v>343644</v>
      </c>
      <c r="E215" s="152">
        <v>368190</v>
      </c>
      <c r="F215" s="153">
        <v>490920</v>
      </c>
      <c r="G215" s="76"/>
      <c r="H215" s="2"/>
    </row>
    <row r="216" spans="1:8">
      <c r="A216" s="101">
        <v>600</v>
      </c>
      <c r="B216" s="179" t="s">
        <v>1299</v>
      </c>
      <c r="C216" s="180" t="s">
        <v>2717</v>
      </c>
      <c r="D216" s="152">
        <v>354953</v>
      </c>
      <c r="E216" s="152">
        <v>380306</v>
      </c>
      <c r="F216" s="153">
        <v>507075</v>
      </c>
      <c r="G216" s="76"/>
      <c r="H216" s="2"/>
    </row>
    <row r="217" spans="1:8">
      <c r="A217" s="101">
        <v>625</v>
      </c>
      <c r="B217" s="179" t="s">
        <v>1300</v>
      </c>
      <c r="C217" s="180" t="s">
        <v>2718</v>
      </c>
      <c r="D217" s="152">
        <v>366265</v>
      </c>
      <c r="E217" s="152">
        <v>392426</v>
      </c>
      <c r="F217" s="153">
        <v>523235</v>
      </c>
      <c r="G217" s="76"/>
      <c r="H217" s="2"/>
    </row>
    <row r="218" spans="1:8">
      <c r="A218" s="101">
        <v>650</v>
      </c>
      <c r="B218" s="179" t="s">
        <v>1301</v>
      </c>
      <c r="C218" s="180" t="s">
        <v>2719</v>
      </c>
      <c r="D218" s="152">
        <v>377321</v>
      </c>
      <c r="E218" s="152">
        <v>404273</v>
      </c>
      <c r="F218" s="153">
        <v>539030</v>
      </c>
      <c r="G218" s="76"/>
      <c r="H218" s="2"/>
    </row>
    <row r="219" spans="1:8">
      <c r="A219" s="101">
        <v>675</v>
      </c>
      <c r="B219" s="179" t="s">
        <v>1302</v>
      </c>
      <c r="C219" s="180" t="s">
        <v>2720</v>
      </c>
      <c r="D219" s="152">
        <v>388500</v>
      </c>
      <c r="E219" s="152">
        <v>416250</v>
      </c>
      <c r="F219" s="153">
        <v>555000</v>
      </c>
      <c r="G219" s="76"/>
      <c r="H219" s="2"/>
    </row>
    <row r="220" spans="1:8">
      <c r="A220" s="101">
        <v>700</v>
      </c>
      <c r="B220" s="179" t="s">
        <v>1303</v>
      </c>
      <c r="C220" s="180" t="s">
        <v>2721</v>
      </c>
      <c r="D220" s="152">
        <v>399434</v>
      </c>
      <c r="E220" s="152">
        <v>427965</v>
      </c>
      <c r="F220" s="153">
        <v>570620</v>
      </c>
      <c r="G220" s="76"/>
      <c r="H220" s="2"/>
    </row>
    <row r="221" spans="1:8">
      <c r="A221" s="101">
        <v>725</v>
      </c>
      <c r="B221" s="179" t="s">
        <v>1304</v>
      </c>
      <c r="C221" s="180" t="s">
        <v>2722</v>
      </c>
      <c r="D221" s="152">
        <v>410365</v>
      </c>
      <c r="E221" s="152">
        <v>439676</v>
      </c>
      <c r="F221" s="153">
        <v>586235</v>
      </c>
      <c r="G221" s="76"/>
      <c r="H221" s="2"/>
    </row>
    <row r="222" spans="1:8">
      <c r="A222" s="101">
        <v>750</v>
      </c>
      <c r="B222" s="179" t="s">
        <v>1305</v>
      </c>
      <c r="C222" s="180" t="s">
        <v>2723</v>
      </c>
      <c r="D222" s="152">
        <v>421295</v>
      </c>
      <c r="E222" s="152">
        <v>451388</v>
      </c>
      <c r="F222" s="153">
        <v>601850</v>
      </c>
      <c r="G222" s="76"/>
      <c r="H222" s="2"/>
    </row>
    <row r="223" spans="1:8">
      <c r="A223" s="101">
        <v>775</v>
      </c>
      <c r="B223" s="179" t="s">
        <v>1306</v>
      </c>
      <c r="C223" s="180" t="s">
        <v>2724</v>
      </c>
      <c r="D223" s="152">
        <v>431974</v>
      </c>
      <c r="E223" s="152">
        <v>462829</v>
      </c>
      <c r="F223" s="153">
        <v>617105</v>
      </c>
      <c r="G223" s="76"/>
      <c r="H223" s="2"/>
    </row>
    <row r="224" spans="1:8">
      <c r="A224" s="101">
        <v>800</v>
      </c>
      <c r="B224" s="179" t="s">
        <v>1307</v>
      </c>
      <c r="C224" s="180" t="s">
        <v>2725</v>
      </c>
      <c r="D224" s="152">
        <v>442782</v>
      </c>
      <c r="E224" s="152">
        <v>474409</v>
      </c>
      <c r="F224" s="153">
        <v>632545</v>
      </c>
      <c r="G224" s="76"/>
      <c r="H224" s="2"/>
    </row>
    <row r="225" spans="1:8">
      <c r="A225" s="101">
        <v>825</v>
      </c>
      <c r="B225" s="179" t="s">
        <v>1308</v>
      </c>
      <c r="C225" s="180" t="s">
        <v>2726</v>
      </c>
      <c r="D225" s="152">
        <v>453334</v>
      </c>
      <c r="E225" s="152">
        <v>485715</v>
      </c>
      <c r="F225" s="153">
        <v>647620</v>
      </c>
      <c r="G225" s="76"/>
      <c r="H225" s="2"/>
    </row>
    <row r="226" spans="1:8">
      <c r="A226" s="101">
        <v>850</v>
      </c>
      <c r="B226" s="179" t="s">
        <v>1309</v>
      </c>
      <c r="C226" s="180" t="s">
        <v>2727</v>
      </c>
      <c r="D226" s="152">
        <v>464013</v>
      </c>
      <c r="E226" s="152">
        <v>497156</v>
      </c>
      <c r="F226" s="153">
        <v>662875</v>
      </c>
      <c r="G226" s="76"/>
      <c r="H226" s="2"/>
    </row>
    <row r="227" spans="1:8">
      <c r="A227" s="101">
        <v>875</v>
      </c>
      <c r="B227" s="179" t="s">
        <v>1310</v>
      </c>
      <c r="C227" s="180" t="s">
        <v>2728</v>
      </c>
      <c r="D227" s="152">
        <v>474443</v>
      </c>
      <c r="E227" s="152">
        <v>508331</v>
      </c>
      <c r="F227" s="153">
        <v>677775</v>
      </c>
      <c r="G227" s="76"/>
      <c r="H227" s="2"/>
    </row>
    <row r="228" spans="1:8">
      <c r="A228" s="101">
        <v>900</v>
      </c>
      <c r="B228" s="179" t="s">
        <v>1311</v>
      </c>
      <c r="C228" s="180" t="s">
        <v>2729</v>
      </c>
      <c r="D228" s="152">
        <v>484873</v>
      </c>
      <c r="E228" s="152">
        <v>519506</v>
      </c>
      <c r="F228" s="153">
        <v>692675</v>
      </c>
      <c r="G228" s="76"/>
      <c r="H228" s="2"/>
    </row>
    <row r="229" spans="1:8">
      <c r="A229" s="101">
        <v>925</v>
      </c>
      <c r="B229" s="179" t="s">
        <v>1312</v>
      </c>
      <c r="C229" s="180" t="s">
        <v>2730</v>
      </c>
      <c r="D229" s="152">
        <v>495303</v>
      </c>
      <c r="E229" s="152">
        <v>530681</v>
      </c>
      <c r="F229" s="153">
        <v>707575</v>
      </c>
      <c r="G229" s="76"/>
      <c r="H229" s="2"/>
    </row>
    <row r="230" spans="1:8">
      <c r="A230" s="101">
        <v>950</v>
      </c>
      <c r="B230" s="179" t="s">
        <v>1313</v>
      </c>
      <c r="C230" s="180" t="s">
        <v>2731</v>
      </c>
      <c r="D230" s="152">
        <v>505607</v>
      </c>
      <c r="E230" s="152">
        <v>541721</v>
      </c>
      <c r="F230" s="153">
        <v>722295</v>
      </c>
      <c r="G230" s="76"/>
      <c r="H230" s="2"/>
    </row>
    <row r="231" spans="1:8">
      <c r="A231" s="101">
        <v>975</v>
      </c>
      <c r="B231" s="179" t="s">
        <v>1314</v>
      </c>
      <c r="C231" s="180" t="s">
        <v>2732</v>
      </c>
      <c r="D231" s="152">
        <v>515907</v>
      </c>
      <c r="E231" s="152">
        <v>552758</v>
      </c>
      <c r="F231" s="153">
        <v>737010</v>
      </c>
      <c r="G231" s="76"/>
      <c r="H231" s="2"/>
    </row>
    <row r="232" spans="1:8" ht="13.5" thickBot="1">
      <c r="A232" s="102">
        <v>1000</v>
      </c>
      <c r="B232" s="181" t="s">
        <v>1315</v>
      </c>
      <c r="C232" s="182" t="s">
        <v>2733</v>
      </c>
      <c r="D232" s="157">
        <v>526211</v>
      </c>
      <c r="E232" s="157">
        <v>563798</v>
      </c>
      <c r="F232" s="158">
        <v>751730</v>
      </c>
      <c r="G232" s="76"/>
      <c r="H232" s="2"/>
    </row>
    <row r="233" spans="1:8" ht="13.5" thickBot="1">
      <c r="A233" s="103"/>
      <c r="B233" s="365" t="s">
        <v>2250</v>
      </c>
      <c r="C233" s="365"/>
      <c r="D233" s="365"/>
      <c r="E233" s="104"/>
      <c r="F233" s="105"/>
    </row>
    <row r="234" spans="1:8">
      <c r="F234" s="57"/>
    </row>
    <row r="235" spans="1:8">
      <c r="F235" s="57"/>
    </row>
  </sheetData>
  <sheetProtection password="C64B" sheet="1" objects="1" scenarios="1" sort="0" autoFilter="0"/>
  <autoFilter ref="A5:F232"/>
  <mergeCells count="4">
    <mergeCell ref="B3:F3"/>
    <mergeCell ref="B6:F6"/>
    <mergeCell ref="B233:D233"/>
    <mergeCell ref="C1:J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1:J271"/>
  <sheetViews>
    <sheetView showGridLines="0" workbookViewId="0">
      <selection activeCell="L8" sqref="L8"/>
    </sheetView>
  </sheetViews>
  <sheetFormatPr defaultRowHeight="12.75"/>
  <cols>
    <col min="1" max="1" width="8" style="54" customWidth="1"/>
    <col min="2" max="2" width="25.42578125" customWidth="1"/>
    <col min="3" max="3" width="69" customWidth="1"/>
    <col min="4" max="6" width="11.7109375" customWidth="1"/>
  </cols>
  <sheetData>
    <row r="1" spans="1:10" ht="26.25" customHeight="1">
      <c r="A1" s="49"/>
      <c r="B1" s="50"/>
      <c r="C1" s="324" t="s">
        <v>3193</v>
      </c>
      <c r="D1" s="324"/>
      <c r="E1" s="324"/>
      <c r="F1" s="324"/>
      <c r="G1" s="324"/>
      <c r="H1" s="324"/>
      <c r="I1" s="324"/>
      <c r="J1" s="324"/>
    </row>
    <row r="2" spans="1:10" ht="18" customHeight="1">
      <c r="A2" s="49"/>
      <c r="B2" s="1"/>
      <c r="C2" s="49"/>
      <c r="D2" s="49"/>
      <c r="E2" s="49"/>
      <c r="F2" s="49"/>
    </row>
    <row r="3" spans="1:10" ht="18" customHeight="1">
      <c r="A3" s="49"/>
      <c r="B3" s="347" t="s">
        <v>2195</v>
      </c>
      <c r="C3" s="347"/>
      <c r="D3" s="347"/>
      <c r="E3" s="347"/>
      <c r="F3" s="347"/>
    </row>
    <row r="4" spans="1:10" ht="18" customHeight="1" thickBot="1">
      <c r="A4" s="49"/>
    </row>
    <row r="5" spans="1:10" ht="71.25" customHeight="1" thickBot="1">
      <c r="A5" s="55" t="s">
        <v>1089</v>
      </c>
      <c r="B5" s="131" t="s">
        <v>14</v>
      </c>
      <c r="C5" s="131" t="s">
        <v>2196</v>
      </c>
      <c r="D5" s="131" t="s">
        <v>16</v>
      </c>
      <c r="E5" s="131" t="s">
        <v>17</v>
      </c>
      <c r="F5" s="131" t="s">
        <v>3257</v>
      </c>
    </row>
    <row r="6" spans="1:10" ht="96" customHeight="1" thickBot="1">
      <c r="A6" s="123"/>
      <c r="B6" s="368" t="s">
        <v>2734</v>
      </c>
      <c r="C6" s="369"/>
      <c r="D6" s="369"/>
      <c r="E6" s="369"/>
      <c r="F6" s="370"/>
    </row>
    <row r="7" spans="1:10">
      <c r="A7" s="99">
        <v>25</v>
      </c>
      <c r="B7" s="175" t="s">
        <v>1316</v>
      </c>
      <c r="C7" s="176" t="s">
        <v>2735</v>
      </c>
      <c r="D7" s="183">
        <v>42091</v>
      </c>
      <c r="E7" s="183">
        <v>45098</v>
      </c>
      <c r="F7" s="178">
        <v>60130</v>
      </c>
      <c r="G7" s="76"/>
      <c r="H7" s="76"/>
      <c r="I7" s="76"/>
    </row>
    <row r="8" spans="1:10">
      <c r="A8" s="93">
        <v>26</v>
      </c>
      <c r="B8" s="179" t="s">
        <v>1317</v>
      </c>
      <c r="C8" s="180" t="s">
        <v>2736</v>
      </c>
      <c r="D8" s="184">
        <v>42970</v>
      </c>
      <c r="E8" s="184">
        <v>46039</v>
      </c>
      <c r="F8" s="153">
        <v>61385</v>
      </c>
      <c r="G8" s="76"/>
      <c r="H8" s="76"/>
      <c r="I8" s="76"/>
    </row>
    <row r="9" spans="1:10">
      <c r="A9" s="93">
        <v>27</v>
      </c>
      <c r="B9" s="179" t="s">
        <v>1318</v>
      </c>
      <c r="C9" s="180" t="s">
        <v>2737</v>
      </c>
      <c r="D9" s="184">
        <v>43726</v>
      </c>
      <c r="E9" s="184">
        <v>46849</v>
      </c>
      <c r="F9" s="153">
        <v>62465</v>
      </c>
      <c r="G9" s="76"/>
      <c r="H9" s="76"/>
      <c r="I9" s="76"/>
    </row>
    <row r="10" spans="1:10">
      <c r="A10" s="93">
        <v>28</v>
      </c>
      <c r="B10" s="179" t="s">
        <v>1319</v>
      </c>
      <c r="C10" s="180" t="s">
        <v>2738</v>
      </c>
      <c r="D10" s="184">
        <v>44604</v>
      </c>
      <c r="E10" s="184">
        <v>47790</v>
      </c>
      <c r="F10" s="153">
        <v>63720</v>
      </c>
      <c r="G10" s="76"/>
      <c r="H10" s="76"/>
      <c r="I10" s="76"/>
    </row>
    <row r="11" spans="1:10">
      <c r="A11" s="93">
        <v>29</v>
      </c>
      <c r="B11" s="179" t="s">
        <v>1320</v>
      </c>
      <c r="C11" s="180" t="s">
        <v>2739</v>
      </c>
      <c r="D11" s="184">
        <v>45486</v>
      </c>
      <c r="E11" s="184">
        <v>48735</v>
      </c>
      <c r="F11" s="153">
        <v>64980</v>
      </c>
      <c r="G11" s="76"/>
      <c r="H11" s="76"/>
      <c r="I11" s="76"/>
    </row>
    <row r="12" spans="1:10">
      <c r="A12" s="93">
        <v>30</v>
      </c>
      <c r="B12" s="179" t="s">
        <v>1321</v>
      </c>
      <c r="C12" s="180" t="s">
        <v>2740</v>
      </c>
      <c r="D12" s="184">
        <v>46239</v>
      </c>
      <c r="E12" s="184">
        <v>49541</v>
      </c>
      <c r="F12" s="153">
        <v>66055</v>
      </c>
      <c r="G12" s="76"/>
      <c r="H12" s="76"/>
      <c r="I12" s="76"/>
    </row>
    <row r="13" spans="1:10">
      <c r="A13" s="93">
        <v>31</v>
      </c>
      <c r="B13" s="179" t="s">
        <v>1322</v>
      </c>
      <c r="C13" s="180" t="s">
        <v>2741</v>
      </c>
      <c r="D13" s="184">
        <v>47117</v>
      </c>
      <c r="E13" s="184">
        <v>50483</v>
      </c>
      <c r="F13" s="153">
        <v>67310</v>
      </c>
      <c r="G13" s="76"/>
      <c r="H13" s="76"/>
      <c r="I13" s="76"/>
    </row>
    <row r="14" spans="1:10">
      <c r="A14" s="93">
        <v>32</v>
      </c>
      <c r="B14" s="179" t="s">
        <v>1323</v>
      </c>
      <c r="C14" s="180" t="s">
        <v>2742</v>
      </c>
      <c r="D14" s="184">
        <v>47999</v>
      </c>
      <c r="E14" s="184">
        <v>51428</v>
      </c>
      <c r="F14" s="153">
        <v>68570</v>
      </c>
      <c r="G14" s="76"/>
      <c r="H14" s="76"/>
      <c r="I14" s="76"/>
    </row>
    <row r="15" spans="1:10">
      <c r="A15" s="93">
        <v>33</v>
      </c>
      <c r="B15" s="179" t="s">
        <v>1324</v>
      </c>
      <c r="C15" s="180" t="s">
        <v>2743</v>
      </c>
      <c r="D15" s="184">
        <v>48752</v>
      </c>
      <c r="E15" s="184">
        <v>52234</v>
      </c>
      <c r="F15" s="153">
        <v>69645</v>
      </c>
      <c r="G15" s="76"/>
      <c r="H15" s="76"/>
      <c r="I15" s="76"/>
    </row>
    <row r="16" spans="1:10">
      <c r="A16" s="93">
        <v>34</v>
      </c>
      <c r="B16" s="179" t="s">
        <v>1325</v>
      </c>
      <c r="C16" s="180" t="s">
        <v>2744</v>
      </c>
      <c r="D16" s="184">
        <v>49630</v>
      </c>
      <c r="E16" s="184">
        <v>53175</v>
      </c>
      <c r="F16" s="153">
        <v>70900</v>
      </c>
      <c r="G16" s="76"/>
      <c r="H16" s="76"/>
      <c r="I16" s="76"/>
    </row>
    <row r="17" spans="1:9">
      <c r="A17" s="93">
        <v>35</v>
      </c>
      <c r="B17" s="179" t="s">
        <v>1326</v>
      </c>
      <c r="C17" s="180" t="s">
        <v>2745</v>
      </c>
      <c r="D17" s="184">
        <v>50383</v>
      </c>
      <c r="E17" s="184">
        <v>53981</v>
      </c>
      <c r="F17" s="153">
        <v>71975</v>
      </c>
      <c r="G17" s="76"/>
      <c r="H17" s="76"/>
      <c r="I17" s="76"/>
    </row>
    <row r="18" spans="1:9">
      <c r="A18" s="93">
        <v>36</v>
      </c>
      <c r="B18" s="179" t="s">
        <v>1327</v>
      </c>
      <c r="C18" s="180" t="s">
        <v>2746</v>
      </c>
      <c r="D18" s="184">
        <v>51139</v>
      </c>
      <c r="E18" s="184">
        <v>54791</v>
      </c>
      <c r="F18" s="153">
        <v>73055</v>
      </c>
      <c r="G18" s="76"/>
      <c r="H18" s="76"/>
      <c r="I18" s="76"/>
    </row>
    <row r="19" spans="1:9">
      <c r="A19" s="93">
        <v>37</v>
      </c>
      <c r="B19" s="179" t="s">
        <v>1328</v>
      </c>
      <c r="C19" s="180" t="s">
        <v>2747</v>
      </c>
      <c r="D19" s="184">
        <v>52017</v>
      </c>
      <c r="E19" s="184">
        <v>55733</v>
      </c>
      <c r="F19" s="153">
        <v>74310</v>
      </c>
      <c r="G19" s="76"/>
      <c r="H19" s="76"/>
      <c r="I19" s="76"/>
    </row>
    <row r="20" spans="1:9">
      <c r="A20" s="93">
        <v>38</v>
      </c>
      <c r="B20" s="179" t="s">
        <v>1329</v>
      </c>
      <c r="C20" s="180" t="s">
        <v>2748</v>
      </c>
      <c r="D20" s="184">
        <v>52773</v>
      </c>
      <c r="E20" s="184">
        <v>56543</v>
      </c>
      <c r="F20" s="153">
        <v>75390</v>
      </c>
      <c r="G20" s="76"/>
      <c r="H20" s="76"/>
      <c r="I20" s="76"/>
    </row>
    <row r="21" spans="1:9">
      <c r="A21" s="93">
        <v>39</v>
      </c>
      <c r="B21" s="179" t="s">
        <v>1330</v>
      </c>
      <c r="C21" s="180" t="s">
        <v>2749</v>
      </c>
      <c r="D21" s="184">
        <v>53526</v>
      </c>
      <c r="E21" s="184">
        <v>57349</v>
      </c>
      <c r="F21" s="153">
        <v>76465</v>
      </c>
      <c r="G21" s="76"/>
      <c r="H21" s="76"/>
      <c r="I21" s="76"/>
    </row>
    <row r="22" spans="1:9">
      <c r="A22" s="93">
        <v>40</v>
      </c>
      <c r="B22" s="179" t="s">
        <v>1331</v>
      </c>
      <c r="C22" s="180" t="s">
        <v>2750</v>
      </c>
      <c r="D22" s="184">
        <v>54282</v>
      </c>
      <c r="E22" s="184">
        <v>58159</v>
      </c>
      <c r="F22" s="153">
        <v>77545</v>
      </c>
      <c r="G22" s="76"/>
      <c r="H22" s="76"/>
      <c r="I22" s="76"/>
    </row>
    <row r="23" spans="1:9">
      <c r="A23" s="93">
        <v>41</v>
      </c>
      <c r="B23" s="179" t="s">
        <v>1332</v>
      </c>
      <c r="C23" s="180" t="s">
        <v>2751</v>
      </c>
      <c r="D23" s="184">
        <v>55157</v>
      </c>
      <c r="E23" s="184">
        <v>59096</v>
      </c>
      <c r="F23" s="153">
        <v>78795</v>
      </c>
      <c r="G23" s="76"/>
      <c r="H23" s="76"/>
      <c r="I23" s="76"/>
    </row>
    <row r="24" spans="1:9">
      <c r="A24" s="93">
        <v>42</v>
      </c>
      <c r="B24" s="179" t="s">
        <v>1333</v>
      </c>
      <c r="C24" s="180" t="s">
        <v>2752</v>
      </c>
      <c r="D24" s="184">
        <v>55913</v>
      </c>
      <c r="E24" s="184">
        <v>59906</v>
      </c>
      <c r="F24" s="153">
        <v>79875</v>
      </c>
      <c r="G24" s="76"/>
      <c r="H24" s="76"/>
      <c r="I24" s="76"/>
    </row>
    <row r="25" spans="1:9">
      <c r="A25" s="93">
        <v>43</v>
      </c>
      <c r="B25" s="179" t="s">
        <v>1334</v>
      </c>
      <c r="C25" s="180" t="s">
        <v>2753</v>
      </c>
      <c r="D25" s="184">
        <v>56665</v>
      </c>
      <c r="E25" s="184">
        <v>60713</v>
      </c>
      <c r="F25" s="153">
        <v>80950</v>
      </c>
      <c r="G25" s="76"/>
      <c r="H25" s="76"/>
      <c r="I25" s="76"/>
    </row>
    <row r="26" spans="1:9">
      <c r="A26" s="93">
        <v>44</v>
      </c>
      <c r="B26" s="179" t="s">
        <v>1335</v>
      </c>
      <c r="C26" s="180" t="s">
        <v>2754</v>
      </c>
      <c r="D26" s="184">
        <v>57421</v>
      </c>
      <c r="E26" s="184">
        <v>61523</v>
      </c>
      <c r="F26" s="153">
        <v>82030</v>
      </c>
      <c r="G26" s="76"/>
      <c r="H26" s="76"/>
      <c r="I26" s="76"/>
    </row>
    <row r="27" spans="1:9">
      <c r="A27" s="93">
        <v>45</v>
      </c>
      <c r="B27" s="179" t="s">
        <v>1336</v>
      </c>
      <c r="C27" s="180" t="s">
        <v>2755</v>
      </c>
      <c r="D27" s="184">
        <v>58174</v>
      </c>
      <c r="E27" s="184">
        <v>62329</v>
      </c>
      <c r="F27" s="153">
        <v>83105</v>
      </c>
      <c r="G27" s="76"/>
      <c r="H27" s="76"/>
      <c r="I27" s="76"/>
    </row>
    <row r="28" spans="1:9">
      <c r="A28" s="93">
        <v>46</v>
      </c>
      <c r="B28" s="179" t="s">
        <v>1337</v>
      </c>
      <c r="C28" s="180" t="s">
        <v>2756</v>
      </c>
      <c r="D28" s="184">
        <v>58930</v>
      </c>
      <c r="E28" s="184">
        <v>63139</v>
      </c>
      <c r="F28" s="153">
        <v>84185</v>
      </c>
      <c r="G28" s="76"/>
      <c r="H28" s="76"/>
      <c r="I28" s="76"/>
    </row>
    <row r="29" spans="1:9">
      <c r="A29" s="93">
        <v>47</v>
      </c>
      <c r="B29" s="179" t="s">
        <v>1338</v>
      </c>
      <c r="C29" s="180" t="s">
        <v>2757</v>
      </c>
      <c r="D29" s="184">
        <v>59682</v>
      </c>
      <c r="E29" s="184">
        <v>63945</v>
      </c>
      <c r="F29" s="153">
        <v>85260</v>
      </c>
      <c r="G29" s="76"/>
      <c r="H29" s="76"/>
      <c r="I29" s="76"/>
    </row>
    <row r="30" spans="1:9">
      <c r="A30" s="93">
        <v>48</v>
      </c>
      <c r="B30" s="179" t="s">
        <v>1339</v>
      </c>
      <c r="C30" s="180" t="s">
        <v>2758</v>
      </c>
      <c r="D30" s="184">
        <v>60435</v>
      </c>
      <c r="E30" s="184">
        <v>64751</v>
      </c>
      <c r="F30" s="153">
        <v>86335</v>
      </c>
      <c r="G30" s="76"/>
      <c r="H30" s="76"/>
      <c r="I30" s="76"/>
    </row>
    <row r="31" spans="1:9">
      <c r="A31" s="93">
        <v>49</v>
      </c>
      <c r="B31" s="179" t="s">
        <v>1340</v>
      </c>
      <c r="C31" s="180" t="s">
        <v>2759</v>
      </c>
      <c r="D31" s="184">
        <v>61191</v>
      </c>
      <c r="E31" s="184">
        <v>65561</v>
      </c>
      <c r="F31" s="153">
        <v>87415</v>
      </c>
      <c r="G31" s="76"/>
      <c r="H31" s="76"/>
      <c r="I31" s="76"/>
    </row>
    <row r="32" spans="1:9">
      <c r="A32" s="93">
        <v>50</v>
      </c>
      <c r="B32" s="179" t="s">
        <v>1341</v>
      </c>
      <c r="C32" s="180" t="s">
        <v>2760</v>
      </c>
      <c r="D32" s="184">
        <v>61943</v>
      </c>
      <c r="E32" s="184">
        <v>66368</v>
      </c>
      <c r="F32" s="153">
        <v>88490</v>
      </c>
      <c r="G32" s="76"/>
      <c r="H32" s="76"/>
      <c r="I32" s="76"/>
    </row>
    <row r="33" spans="1:9">
      <c r="A33" s="93">
        <v>51</v>
      </c>
      <c r="B33" s="179" t="s">
        <v>1342</v>
      </c>
      <c r="C33" s="180" t="s">
        <v>2761</v>
      </c>
      <c r="D33" s="184">
        <v>62699</v>
      </c>
      <c r="E33" s="184">
        <v>67178</v>
      </c>
      <c r="F33" s="153">
        <v>89570</v>
      </c>
      <c r="G33" s="76"/>
      <c r="H33" s="76"/>
      <c r="I33" s="76"/>
    </row>
    <row r="34" spans="1:9">
      <c r="A34" s="93">
        <v>52</v>
      </c>
      <c r="B34" s="179" t="s">
        <v>1343</v>
      </c>
      <c r="C34" s="180" t="s">
        <v>2762</v>
      </c>
      <c r="D34" s="184">
        <v>63452</v>
      </c>
      <c r="E34" s="184">
        <v>67984</v>
      </c>
      <c r="F34" s="153">
        <v>90645</v>
      </c>
      <c r="G34" s="76"/>
      <c r="H34" s="76"/>
      <c r="I34" s="76"/>
    </row>
    <row r="35" spans="1:9">
      <c r="A35" s="93">
        <v>53</v>
      </c>
      <c r="B35" s="179" t="s">
        <v>1344</v>
      </c>
      <c r="C35" s="180" t="s">
        <v>2763</v>
      </c>
      <c r="D35" s="184">
        <v>64208</v>
      </c>
      <c r="E35" s="184">
        <v>68794</v>
      </c>
      <c r="F35" s="153">
        <v>91725</v>
      </c>
      <c r="G35" s="76"/>
      <c r="H35" s="76"/>
      <c r="I35" s="76"/>
    </row>
    <row r="36" spans="1:9">
      <c r="A36" s="93">
        <v>54</v>
      </c>
      <c r="B36" s="179" t="s">
        <v>1345</v>
      </c>
      <c r="C36" s="180" t="s">
        <v>2764</v>
      </c>
      <c r="D36" s="184">
        <v>64960</v>
      </c>
      <c r="E36" s="184">
        <v>69600</v>
      </c>
      <c r="F36" s="153">
        <v>92800</v>
      </c>
      <c r="G36" s="76"/>
      <c r="H36" s="76"/>
      <c r="I36" s="76"/>
    </row>
    <row r="37" spans="1:9">
      <c r="A37" s="93">
        <v>55</v>
      </c>
      <c r="B37" s="179" t="s">
        <v>1346</v>
      </c>
      <c r="C37" s="180" t="s">
        <v>2765</v>
      </c>
      <c r="D37" s="184">
        <v>65716</v>
      </c>
      <c r="E37" s="184">
        <v>70410</v>
      </c>
      <c r="F37" s="153">
        <v>93880</v>
      </c>
      <c r="G37" s="76"/>
      <c r="H37" s="76"/>
      <c r="I37" s="76"/>
    </row>
    <row r="38" spans="1:9">
      <c r="A38" s="93">
        <v>56</v>
      </c>
      <c r="B38" s="179" t="s">
        <v>1347</v>
      </c>
      <c r="C38" s="180" t="s">
        <v>2766</v>
      </c>
      <c r="D38" s="184">
        <v>66343</v>
      </c>
      <c r="E38" s="184">
        <v>71081</v>
      </c>
      <c r="F38" s="153">
        <v>94775</v>
      </c>
      <c r="G38" s="76"/>
      <c r="H38" s="76"/>
      <c r="I38" s="76"/>
    </row>
    <row r="39" spans="1:9">
      <c r="A39" s="93">
        <v>57</v>
      </c>
      <c r="B39" s="179" t="s">
        <v>1348</v>
      </c>
      <c r="C39" s="180" t="s">
        <v>2767</v>
      </c>
      <c r="D39" s="184">
        <v>67095</v>
      </c>
      <c r="E39" s="184">
        <v>71888</v>
      </c>
      <c r="F39" s="153">
        <v>95850</v>
      </c>
      <c r="G39" s="76"/>
      <c r="H39" s="76"/>
      <c r="I39" s="76"/>
    </row>
    <row r="40" spans="1:9">
      <c r="A40" s="93">
        <v>58</v>
      </c>
      <c r="B40" s="179" t="s">
        <v>1349</v>
      </c>
      <c r="C40" s="180" t="s">
        <v>2768</v>
      </c>
      <c r="D40" s="184">
        <v>67851</v>
      </c>
      <c r="E40" s="184">
        <v>72698</v>
      </c>
      <c r="F40" s="153">
        <v>96930</v>
      </c>
      <c r="G40" s="76"/>
      <c r="H40" s="76"/>
      <c r="I40" s="76"/>
    </row>
    <row r="41" spans="1:9">
      <c r="A41" s="93">
        <v>59</v>
      </c>
      <c r="B41" s="179" t="s">
        <v>1350</v>
      </c>
      <c r="C41" s="180" t="s">
        <v>2769</v>
      </c>
      <c r="D41" s="184">
        <v>68604</v>
      </c>
      <c r="E41" s="184">
        <v>73504</v>
      </c>
      <c r="F41" s="153">
        <v>98005</v>
      </c>
      <c r="G41" s="76"/>
      <c r="H41" s="76"/>
      <c r="I41" s="76"/>
    </row>
    <row r="42" spans="1:9">
      <c r="A42" s="93">
        <v>60</v>
      </c>
      <c r="B42" s="179" t="s">
        <v>1351</v>
      </c>
      <c r="C42" s="180" t="s">
        <v>2770</v>
      </c>
      <c r="D42" s="184">
        <v>69230</v>
      </c>
      <c r="E42" s="184">
        <v>74175</v>
      </c>
      <c r="F42" s="153">
        <v>98900</v>
      </c>
      <c r="G42" s="76"/>
      <c r="H42" s="76"/>
      <c r="I42" s="76"/>
    </row>
    <row r="43" spans="1:9">
      <c r="A43" s="93">
        <v>61</v>
      </c>
      <c r="B43" s="179" t="s">
        <v>1352</v>
      </c>
      <c r="C43" s="180" t="s">
        <v>2771</v>
      </c>
      <c r="D43" s="184">
        <v>69986</v>
      </c>
      <c r="E43" s="184">
        <v>74985</v>
      </c>
      <c r="F43" s="153">
        <v>99980</v>
      </c>
      <c r="G43" s="76"/>
      <c r="H43" s="76"/>
      <c r="I43" s="76"/>
    </row>
    <row r="44" spans="1:9">
      <c r="A44" s="93">
        <v>62</v>
      </c>
      <c r="B44" s="179" t="s">
        <v>1353</v>
      </c>
      <c r="C44" s="180" t="s">
        <v>2772</v>
      </c>
      <c r="D44" s="184">
        <v>70739</v>
      </c>
      <c r="E44" s="184">
        <v>75791</v>
      </c>
      <c r="F44" s="153">
        <v>101055</v>
      </c>
      <c r="G44" s="76"/>
      <c r="H44" s="76"/>
      <c r="I44" s="76"/>
    </row>
    <row r="45" spans="1:9">
      <c r="A45" s="93">
        <v>63</v>
      </c>
      <c r="B45" s="179" t="s">
        <v>1354</v>
      </c>
      <c r="C45" s="180" t="s">
        <v>2773</v>
      </c>
      <c r="D45" s="184">
        <v>71495</v>
      </c>
      <c r="E45" s="184">
        <v>76601</v>
      </c>
      <c r="F45" s="153">
        <v>102135</v>
      </c>
      <c r="G45" s="76"/>
      <c r="H45" s="76"/>
      <c r="I45" s="76"/>
    </row>
    <row r="46" spans="1:9">
      <c r="A46" s="93">
        <v>64</v>
      </c>
      <c r="B46" s="179" t="s">
        <v>1355</v>
      </c>
      <c r="C46" s="180" t="s">
        <v>2774</v>
      </c>
      <c r="D46" s="184">
        <v>72121</v>
      </c>
      <c r="E46" s="184">
        <v>77273</v>
      </c>
      <c r="F46" s="153">
        <v>103030</v>
      </c>
      <c r="G46" s="76"/>
      <c r="H46" s="76"/>
      <c r="I46" s="76"/>
    </row>
    <row r="47" spans="1:9">
      <c r="A47" s="93">
        <v>65</v>
      </c>
      <c r="B47" s="179" t="s">
        <v>1356</v>
      </c>
      <c r="C47" s="180" t="s">
        <v>2775</v>
      </c>
      <c r="D47" s="184">
        <v>72874</v>
      </c>
      <c r="E47" s="184">
        <v>78079</v>
      </c>
      <c r="F47" s="153">
        <v>104105</v>
      </c>
      <c r="G47" s="76"/>
      <c r="H47" s="76"/>
      <c r="I47" s="76"/>
    </row>
    <row r="48" spans="1:9">
      <c r="A48" s="93">
        <v>66</v>
      </c>
      <c r="B48" s="179" t="s">
        <v>1357</v>
      </c>
      <c r="C48" s="180" t="s">
        <v>2776</v>
      </c>
      <c r="D48" s="184">
        <v>73504</v>
      </c>
      <c r="E48" s="184">
        <v>78754</v>
      </c>
      <c r="F48" s="153">
        <v>105005</v>
      </c>
      <c r="G48" s="76"/>
      <c r="H48" s="76"/>
      <c r="I48" s="76"/>
    </row>
    <row r="49" spans="1:9">
      <c r="A49" s="93">
        <v>67</v>
      </c>
      <c r="B49" s="179" t="s">
        <v>1358</v>
      </c>
      <c r="C49" s="180" t="s">
        <v>2777</v>
      </c>
      <c r="D49" s="184">
        <v>74260</v>
      </c>
      <c r="E49" s="184">
        <v>79564</v>
      </c>
      <c r="F49" s="153">
        <v>106085</v>
      </c>
      <c r="G49" s="76"/>
      <c r="H49" s="76"/>
      <c r="I49" s="76"/>
    </row>
    <row r="50" spans="1:9">
      <c r="A50" s="93">
        <v>68</v>
      </c>
      <c r="B50" s="179" t="s">
        <v>1359</v>
      </c>
      <c r="C50" s="180" t="s">
        <v>2778</v>
      </c>
      <c r="D50" s="184">
        <v>75012</v>
      </c>
      <c r="E50" s="184">
        <v>80370</v>
      </c>
      <c r="F50" s="153">
        <v>107160</v>
      </c>
      <c r="G50" s="76"/>
      <c r="H50" s="76"/>
      <c r="I50" s="76"/>
    </row>
    <row r="51" spans="1:9">
      <c r="A51" s="93">
        <v>69</v>
      </c>
      <c r="B51" s="179" t="s">
        <v>1360</v>
      </c>
      <c r="C51" s="180" t="s">
        <v>2779</v>
      </c>
      <c r="D51" s="184">
        <v>75639</v>
      </c>
      <c r="E51" s="184">
        <v>81041</v>
      </c>
      <c r="F51" s="153">
        <v>108055</v>
      </c>
      <c r="G51" s="76"/>
      <c r="H51" s="76"/>
      <c r="I51" s="76"/>
    </row>
    <row r="52" spans="1:9">
      <c r="A52" s="93">
        <v>70</v>
      </c>
      <c r="B52" s="179" t="s">
        <v>1361</v>
      </c>
      <c r="C52" s="180" t="s">
        <v>2780</v>
      </c>
      <c r="D52" s="184">
        <v>76395</v>
      </c>
      <c r="E52" s="184">
        <v>81851</v>
      </c>
      <c r="F52" s="153">
        <v>109135</v>
      </c>
      <c r="G52" s="76"/>
      <c r="H52" s="76"/>
      <c r="I52" s="76"/>
    </row>
    <row r="53" spans="1:9">
      <c r="A53" s="93">
        <v>71</v>
      </c>
      <c r="B53" s="179" t="s">
        <v>1362</v>
      </c>
      <c r="C53" s="180" t="s">
        <v>2781</v>
      </c>
      <c r="D53" s="184">
        <v>77021</v>
      </c>
      <c r="E53" s="184">
        <v>82523</v>
      </c>
      <c r="F53" s="153">
        <v>110030</v>
      </c>
      <c r="G53" s="76"/>
      <c r="H53" s="76"/>
      <c r="I53" s="76"/>
    </row>
    <row r="54" spans="1:9">
      <c r="A54" s="93">
        <v>72</v>
      </c>
      <c r="B54" s="179" t="s">
        <v>1363</v>
      </c>
      <c r="C54" s="180" t="s">
        <v>2782</v>
      </c>
      <c r="D54" s="184">
        <v>77777</v>
      </c>
      <c r="E54" s="184">
        <v>83333</v>
      </c>
      <c r="F54" s="153">
        <v>111110</v>
      </c>
      <c r="G54" s="76"/>
      <c r="H54" s="76"/>
      <c r="I54" s="76"/>
    </row>
    <row r="55" spans="1:9">
      <c r="A55" s="93">
        <v>73</v>
      </c>
      <c r="B55" s="179" t="s">
        <v>1364</v>
      </c>
      <c r="C55" s="180" t="s">
        <v>2783</v>
      </c>
      <c r="D55" s="184">
        <v>78404</v>
      </c>
      <c r="E55" s="184">
        <v>84004</v>
      </c>
      <c r="F55" s="153">
        <v>112005</v>
      </c>
      <c r="G55" s="76"/>
      <c r="H55" s="76"/>
      <c r="I55" s="76"/>
    </row>
    <row r="56" spans="1:9">
      <c r="A56" s="93">
        <v>74</v>
      </c>
      <c r="B56" s="179" t="s">
        <v>1365</v>
      </c>
      <c r="C56" s="180" t="s">
        <v>2784</v>
      </c>
      <c r="D56" s="184">
        <v>79156</v>
      </c>
      <c r="E56" s="184">
        <v>84810</v>
      </c>
      <c r="F56" s="153">
        <v>113080</v>
      </c>
      <c r="G56" s="76"/>
      <c r="H56" s="76"/>
      <c r="I56" s="76"/>
    </row>
    <row r="57" spans="1:9">
      <c r="A57" s="93">
        <v>75</v>
      </c>
      <c r="B57" s="179" t="s">
        <v>1366</v>
      </c>
      <c r="C57" s="180" t="s">
        <v>2785</v>
      </c>
      <c r="D57" s="184">
        <v>79786</v>
      </c>
      <c r="E57" s="184">
        <v>85485</v>
      </c>
      <c r="F57" s="153">
        <v>113980</v>
      </c>
      <c r="G57" s="76"/>
      <c r="H57" s="76"/>
      <c r="I57" s="76"/>
    </row>
    <row r="58" spans="1:9">
      <c r="A58" s="93">
        <v>76</v>
      </c>
      <c r="B58" s="179" t="s">
        <v>1367</v>
      </c>
      <c r="C58" s="180" t="s">
        <v>2786</v>
      </c>
      <c r="D58" s="184">
        <v>80542</v>
      </c>
      <c r="E58" s="184">
        <v>86295</v>
      </c>
      <c r="F58" s="153">
        <v>115060</v>
      </c>
      <c r="G58" s="76"/>
      <c r="H58" s="76"/>
      <c r="I58" s="76"/>
    </row>
    <row r="59" spans="1:9">
      <c r="A59" s="93">
        <v>77</v>
      </c>
      <c r="B59" s="179" t="s">
        <v>1368</v>
      </c>
      <c r="C59" s="180" t="s">
        <v>2787</v>
      </c>
      <c r="D59" s="184">
        <v>81169</v>
      </c>
      <c r="E59" s="184">
        <v>86966</v>
      </c>
      <c r="F59" s="153">
        <v>115955</v>
      </c>
      <c r="G59" s="76"/>
      <c r="H59" s="76"/>
      <c r="I59" s="76"/>
    </row>
    <row r="60" spans="1:9">
      <c r="A60" s="93">
        <v>78</v>
      </c>
      <c r="B60" s="179" t="s">
        <v>1369</v>
      </c>
      <c r="C60" s="180" t="s">
        <v>2788</v>
      </c>
      <c r="D60" s="184">
        <v>81921</v>
      </c>
      <c r="E60" s="184">
        <v>87773</v>
      </c>
      <c r="F60" s="153">
        <v>117030</v>
      </c>
      <c r="G60" s="76"/>
      <c r="H60" s="76"/>
      <c r="I60" s="76"/>
    </row>
    <row r="61" spans="1:9">
      <c r="A61" s="93">
        <v>79</v>
      </c>
      <c r="B61" s="179" t="s">
        <v>1370</v>
      </c>
      <c r="C61" s="180" t="s">
        <v>2789</v>
      </c>
      <c r="D61" s="184">
        <v>82551</v>
      </c>
      <c r="E61" s="184">
        <v>88448</v>
      </c>
      <c r="F61" s="153">
        <v>117930</v>
      </c>
      <c r="G61" s="76"/>
      <c r="H61" s="76"/>
      <c r="I61" s="76"/>
    </row>
    <row r="62" spans="1:9">
      <c r="A62" s="93">
        <v>80</v>
      </c>
      <c r="B62" s="179" t="s">
        <v>1371</v>
      </c>
      <c r="C62" s="180" t="s">
        <v>2790</v>
      </c>
      <c r="D62" s="184">
        <v>83178</v>
      </c>
      <c r="E62" s="184">
        <v>89119</v>
      </c>
      <c r="F62" s="153">
        <v>118825</v>
      </c>
      <c r="G62" s="76"/>
      <c r="H62" s="76"/>
      <c r="I62" s="76"/>
    </row>
    <row r="63" spans="1:9">
      <c r="A63" s="93">
        <v>81</v>
      </c>
      <c r="B63" s="179" t="s">
        <v>1372</v>
      </c>
      <c r="C63" s="180" t="s">
        <v>2791</v>
      </c>
      <c r="D63" s="184">
        <v>83930</v>
      </c>
      <c r="E63" s="184">
        <v>89925</v>
      </c>
      <c r="F63" s="153">
        <v>119900</v>
      </c>
      <c r="G63" s="76"/>
      <c r="H63" s="76"/>
      <c r="I63" s="76"/>
    </row>
    <row r="64" spans="1:9">
      <c r="A64" s="93">
        <v>82</v>
      </c>
      <c r="B64" s="179" t="s">
        <v>1373</v>
      </c>
      <c r="C64" s="180" t="s">
        <v>2792</v>
      </c>
      <c r="D64" s="184">
        <v>84564</v>
      </c>
      <c r="E64" s="184">
        <v>90604</v>
      </c>
      <c r="F64" s="153">
        <v>120805</v>
      </c>
      <c r="G64" s="76"/>
      <c r="H64" s="76"/>
      <c r="I64" s="76"/>
    </row>
    <row r="65" spans="1:9">
      <c r="A65" s="93">
        <v>83</v>
      </c>
      <c r="B65" s="179" t="s">
        <v>1374</v>
      </c>
      <c r="C65" s="180" t="s">
        <v>2793</v>
      </c>
      <c r="D65" s="184">
        <v>85316</v>
      </c>
      <c r="E65" s="184">
        <v>91410</v>
      </c>
      <c r="F65" s="153">
        <v>121880</v>
      </c>
      <c r="G65" s="76"/>
      <c r="H65" s="76"/>
      <c r="I65" s="76"/>
    </row>
    <row r="66" spans="1:9">
      <c r="A66" s="93">
        <v>84</v>
      </c>
      <c r="B66" s="179" t="s">
        <v>1375</v>
      </c>
      <c r="C66" s="180" t="s">
        <v>2794</v>
      </c>
      <c r="D66" s="184">
        <v>85943</v>
      </c>
      <c r="E66" s="184">
        <v>92081</v>
      </c>
      <c r="F66" s="153">
        <v>122775</v>
      </c>
      <c r="G66" s="76"/>
      <c r="H66" s="76"/>
      <c r="I66" s="76"/>
    </row>
    <row r="67" spans="1:9">
      <c r="A67" s="93">
        <v>85</v>
      </c>
      <c r="B67" s="179" t="s">
        <v>1376</v>
      </c>
      <c r="C67" s="180" t="s">
        <v>2795</v>
      </c>
      <c r="D67" s="184">
        <v>86569</v>
      </c>
      <c r="E67" s="184">
        <v>92753</v>
      </c>
      <c r="F67" s="153">
        <v>123670</v>
      </c>
      <c r="G67" s="76"/>
      <c r="H67" s="76"/>
      <c r="I67" s="76"/>
    </row>
    <row r="68" spans="1:9">
      <c r="A68" s="93">
        <v>86</v>
      </c>
      <c r="B68" s="179" t="s">
        <v>1377</v>
      </c>
      <c r="C68" s="180" t="s">
        <v>2796</v>
      </c>
      <c r="D68" s="184">
        <v>87325</v>
      </c>
      <c r="E68" s="184">
        <v>93563</v>
      </c>
      <c r="F68" s="153">
        <v>124750</v>
      </c>
      <c r="G68" s="76"/>
      <c r="H68" s="76"/>
      <c r="I68" s="76"/>
    </row>
    <row r="69" spans="1:9">
      <c r="A69" s="93">
        <v>87</v>
      </c>
      <c r="B69" s="179" t="s">
        <v>1378</v>
      </c>
      <c r="C69" s="180" t="s">
        <v>2797</v>
      </c>
      <c r="D69" s="184">
        <v>87952</v>
      </c>
      <c r="E69" s="184">
        <v>94234</v>
      </c>
      <c r="F69" s="153">
        <v>125645</v>
      </c>
      <c r="G69" s="76"/>
      <c r="H69" s="76"/>
      <c r="I69" s="76"/>
    </row>
    <row r="70" spans="1:9">
      <c r="A70" s="93">
        <v>88</v>
      </c>
      <c r="B70" s="179" t="s">
        <v>1379</v>
      </c>
      <c r="C70" s="180" t="s">
        <v>2798</v>
      </c>
      <c r="D70" s="184">
        <v>88582</v>
      </c>
      <c r="E70" s="184">
        <v>94909</v>
      </c>
      <c r="F70" s="153">
        <v>126545</v>
      </c>
      <c r="G70" s="76"/>
      <c r="H70" s="76"/>
      <c r="I70" s="76"/>
    </row>
    <row r="71" spans="1:9">
      <c r="A71" s="93">
        <v>89</v>
      </c>
      <c r="B71" s="179" t="s">
        <v>1380</v>
      </c>
      <c r="C71" s="180" t="s">
        <v>2799</v>
      </c>
      <c r="D71" s="184">
        <v>89338</v>
      </c>
      <c r="E71" s="184">
        <v>95719</v>
      </c>
      <c r="F71" s="153">
        <v>127625</v>
      </c>
      <c r="G71" s="76"/>
      <c r="H71" s="76"/>
      <c r="I71" s="76"/>
    </row>
    <row r="72" spans="1:9">
      <c r="A72" s="93">
        <v>90</v>
      </c>
      <c r="B72" s="179" t="s">
        <v>1381</v>
      </c>
      <c r="C72" s="180" t="s">
        <v>2800</v>
      </c>
      <c r="D72" s="184">
        <v>89964</v>
      </c>
      <c r="E72" s="184">
        <v>96390</v>
      </c>
      <c r="F72" s="153">
        <v>128520</v>
      </c>
      <c r="G72" s="76"/>
      <c r="H72" s="76"/>
      <c r="I72" s="76"/>
    </row>
    <row r="73" spans="1:9">
      <c r="A73" s="93">
        <v>91</v>
      </c>
      <c r="B73" s="179" t="s">
        <v>1382</v>
      </c>
      <c r="C73" s="180" t="s">
        <v>2801</v>
      </c>
      <c r="D73" s="184">
        <v>90591</v>
      </c>
      <c r="E73" s="184">
        <v>97061</v>
      </c>
      <c r="F73" s="153">
        <v>129415</v>
      </c>
      <c r="G73" s="76"/>
      <c r="H73" s="76"/>
      <c r="I73" s="76"/>
    </row>
    <row r="74" spans="1:9">
      <c r="A74" s="93">
        <v>92</v>
      </c>
      <c r="B74" s="179" t="s">
        <v>1383</v>
      </c>
      <c r="C74" s="180" t="s">
        <v>2802</v>
      </c>
      <c r="D74" s="184">
        <v>91221</v>
      </c>
      <c r="E74" s="184">
        <v>97736</v>
      </c>
      <c r="F74" s="153">
        <v>130315</v>
      </c>
      <c r="G74" s="76"/>
      <c r="H74" s="76"/>
      <c r="I74" s="76"/>
    </row>
    <row r="75" spans="1:9">
      <c r="A75" s="93">
        <v>93</v>
      </c>
      <c r="B75" s="179" t="s">
        <v>1384</v>
      </c>
      <c r="C75" s="180" t="s">
        <v>2803</v>
      </c>
      <c r="D75" s="184">
        <v>91977</v>
      </c>
      <c r="E75" s="184">
        <v>98546</v>
      </c>
      <c r="F75" s="153">
        <v>131395</v>
      </c>
      <c r="G75" s="76"/>
      <c r="H75" s="76"/>
      <c r="I75" s="76"/>
    </row>
    <row r="76" spans="1:9">
      <c r="A76" s="93">
        <v>94</v>
      </c>
      <c r="B76" s="179" t="s">
        <v>1385</v>
      </c>
      <c r="C76" s="180" t="s">
        <v>2804</v>
      </c>
      <c r="D76" s="184">
        <v>92603</v>
      </c>
      <c r="E76" s="184">
        <v>99218</v>
      </c>
      <c r="F76" s="153">
        <v>132290</v>
      </c>
      <c r="G76" s="76"/>
      <c r="H76" s="76"/>
      <c r="I76" s="76"/>
    </row>
    <row r="77" spans="1:9">
      <c r="A77" s="93">
        <v>95</v>
      </c>
      <c r="B77" s="179" t="s">
        <v>1386</v>
      </c>
      <c r="C77" s="180" t="s">
        <v>2805</v>
      </c>
      <c r="D77" s="184">
        <v>93230</v>
      </c>
      <c r="E77" s="184">
        <v>99889</v>
      </c>
      <c r="F77" s="153">
        <v>133185</v>
      </c>
      <c r="G77" s="76"/>
      <c r="H77" s="76"/>
      <c r="I77" s="76"/>
    </row>
    <row r="78" spans="1:9">
      <c r="A78" s="93">
        <v>96</v>
      </c>
      <c r="B78" s="179" t="s">
        <v>1387</v>
      </c>
      <c r="C78" s="180" t="s">
        <v>2806</v>
      </c>
      <c r="D78" s="184">
        <v>93856</v>
      </c>
      <c r="E78" s="184">
        <v>100560</v>
      </c>
      <c r="F78" s="153">
        <v>134080</v>
      </c>
      <c r="G78" s="76"/>
      <c r="H78" s="76"/>
      <c r="I78" s="76"/>
    </row>
    <row r="79" spans="1:9">
      <c r="A79" s="93">
        <v>97</v>
      </c>
      <c r="B79" s="179" t="s">
        <v>1388</v>
      </c>
      <c r="C79" s="180" t="s">
        <v>2807</v>
      </c>
      <c r="D79" s="184">
        <v>94486</v>
      </c>
      <c r="E79" s="184">
        <v>101235</v>
      </c>
      <c r="F79" s="153">
        <v>134980</v>
      </c>
      <c r="G79" s="76"/>
      <c r="H79" s="76"/>
      <c r="I79" s="76"/>
    </row>
    <row r="80" spans="1:9">
      <c r="A80" s="93">
        <v>98</v>
      </c>
      <c r="B80" s="179" t="s">
        <v>1389</v>
      </c>
      <c r="C80" s="180" t="s">
        <v>2808</v>
      </c>
      <c r="D80" s="184">
        <v>95242</v>
      </c>
      <c r="E80" s="184">
        <v>102045</v>
      </c>
      <c r="F80" s="153">
        <v>136060</v>
      </c>
      <c r="G80" s="76"/>
      <c r="H80" s="76"/>
      <c r="I80" s="76"/>
    </row>
    <row r="81" spans="1:9">
      <c r="A81" s="93">
        <v>99</v>
      </c>
      <c r="B81" s="179" t="s">
        <v>1390</v>
      </c>
      <c r="C81" s="180" t="s">
        <v>2809</v>
      </c>
      <c r="D81" s="184">
        <v>95869</v>
      </c>
      <c r="E81" s="184">
        <v>102716</v>
      </c>
      <c r="F81" s="153">
        <v>136955</v>
      </c>
      <c r="G81" s="76"/>
      <c r="H81" s="76"/>
      <c r="I81" s="76"/>
    </row>
    <row r="82" spans="1:9">
      <c r="A82" s="93">
        <v>100</v>
      </c>
      <c r="B82" s="179" t="s">
        <v>1391</v>
      </c>
      <c r="C82" s="180" t="s">
        <v>2810</v>
      </c>
      <c r="D82" s="184">
        <v>96495</v>
      </c>
      <c r="E82" s="184">
        <v>103388</v>
      </c>
      <c r="F82" s="153">
        <v>137850</v>
      </c>
      <c r="G82" s="76"/>
      <c r="H82" s="76"/>
      <c r="I82" s="76"/>
    </row>
    <row r="83" spans="1:9">
      <c r="A83" s="93">
        <v>101</v>
      </c>
      <c r="B83" s="179" t="s">
        <v>1392</v>
      </c>
      <c r="C83" s="180" t="s">
        <v>2811</v>
      </c>
      <c r="D83" s="184">
        <v>97129</v>
      </c>
      <c r="E83" s="184">
        <v>104066</v>
      </c>
      <c r="F83" s="153">
        <v>138755</v>
      </c>
      <c r="G83" s="76"/>
      <c r="H83" s="76"/>
      <c r="I83" s="76"/>
    </row>
    <row r="84" spans="1:9">
      <c r="A84" s="93">
        <v>102</v>
      </c>
      <c r="B84" s="179" t="s">
        <v>1393</v>
      </c>
      <c r="C84" s="180" t="s">
        <v>2812</v>
      </c>
      <c r="D84" s="184">
        <v>97755</v>
      </c>
      <c r="E84" s="184">
        <v>104738</v>
      </c>
      <c r="F84" s="153">
        <v>139650</v>
      </c>
      <c r="G84" s="76"/>
      <c r="H84" s="76"/>
      <c r="I84" s="76"/>
    </row>
    <row r="85" spans="1:9">
      <c r="A85" s="93">
        <v>103</v>
      </c>
      <c r="B85" s="179" t="s">
        <v>1394</v>
      </c>
      <c r="C85" s="180" t="s">
        <v>2813</v>
      </c>
      <c r="D85" s="184">
        <v>98382</v>
      </c>
      <c r="E85" s="184">
        <v>105409</v>
      </c>
      <c r="F85" s="153">
        <v>140545</v>
      </c>
      <c r="G85" s="76"/>
      <c r="H85" s="76"/>
      <c r="I85" s="76"/>
    </row>
    <row r="86" spans="1:9">
      <c r="A86" s="93">
        <v>104</v>
      </c>
      <c r="B86" s="179" t="s">
        <v>1395</v>
      </c>
      <c r="C86" s="180" t="s">
        <v>2814</v>
      </c>
      <c r="D86" s="184">
        <v>99134</v>
      </c>
      <c r="E86" s="184">
        <v>106215</v>
      </c>
      <c r="F86" s="153">
        <v>141620</v>
      </c>
      <c r="G86" s="76"/>
      <c r="H86" s="76"/>
      <c r="I86" s="76"/>
    </row>
    <row r="87" spans="1:9">
      <c r="A87" s="93">
        <v>105</v>
      </c>
      <c r="B87" s="179" t="s">
        <v>1396</v>
      </c>
      <c r="C87" s="180" t="s">
        <v>2815</v>
      </c>
      <c r="D87" s="184">
        <v>99764</v>
      </c>
      <c r="E87" s="184">
        <v>106890</v>
      </c>
      <c r="F87" s="153">
        <v>142520</v>
      </c>
      <c r="G87" s="76"/>
      <c r="H87" s="76"/>
      <c r="I87" s="76"/>
    </row>
    <row r="88" spans="1:9">
      <c r="A88" s="93">
        <v>106</v>
      </c>
      <c r="B88" s="179" t="s">
        <v>1397</v>
      </c>
      <c r="C88" s="180" t="s">
        <v>2816</v>
      </c>
      <c r="D88" s="184">
        <v>100394</v>
      </c>
      <c r="E88" s="184">
        <v>107565</v>
      </c>
      <c r="F88" s="153">
        <v>143420</v>
      </c>
      <c r="G88" s="76"/>
      <c r="H88" s="76"/>
      <c r="I88" s="76"/>
    </row>
    <row r="89" spans="1:9">
      <c r="A89" s="93">
        <v>107</v>
      </c>
      <c r="B89" s="179" t="s">
        <v>1398</v>
      </c>
      <c r="C89" s="180" t="s">
        <v>2817</v>
      </c>
      <c r="D89" s="184">
        <v>101021</v>
      </c>
      <c r="E89" s="184">
        <v>108236</v>
      </c>
      <c r="F89" s="153">
        <v>144315</v>
      </c>
      <c r="G89" s="76"/>
      <c r="H89" s="76"/>
      <c r="I89" s="76"/>
    </row>
    <row r="90" spans="1:9">
      <c r="A90" s="93">
        <v>108</v>
      </c>
      <c r="B90" s="179" t="s">
        <v>1399</v>
      </c>
      <c r="C90" s="180" t="s">
        <v>2818</v>
      </c>
      <c r="D90" s="184">
        <v>101647</v>
      </c>
      <c r="E90" s="184">
        <v>108908</v>
      </c>
      <c r="F90" s="153">
        <v>145210</v>
      </c>
      <c r="G90" s="76"/>
      <c r="H90" s="76"/>
      <c r="I90" s="76"/>
    </row>
    <row r="91" spans="1:9">
      <c r="A91" s="93">
        <v>109</v>
      </c>
      <c r="B91" s="179" t="s">
        <v>1400</v>
      </c>
      <c r="C91" s="180" t="s">
        <v>2819</v>
      </c>
      <c r="D91" s="184">
        <v>102277</v>
      </c>
      <c r="E91" s="184">
        <v>109583</v>
      </c>
      <c r="F91" s="153">
        <v>146110</v>
      </c>
      <c r="G91" s="76"/>
      <c r="H91" s="76"/>
      <c r="I91" s="76"/>
    </row>
    <row r="92" spans="1:9">
      <c r="A92" s="93">
        <v>110</v>
      </c>
      <c r="B92" s="179" t="s">
        <v>1401</v>
      </c>
      <c r="C92" s="180" t="s">
        <v>2820</v>
      </c>
      <c r="D92" s="184">
        <v>102907</v>
      </c>
      <c r="E92" s="184">
        <v>110258</v>
      </c>
      <c r="F92" s="153">
        <v>147010</v>
      </c>
      <c r="G92" s="76"/>
      <c r="H92" s="76"/>
      <c r="I92" s="76"/>
    </row>
    <row r="93" spans="1:9">
      <c r="A93" s="93">
        <v>111</v>
      </c>
      <c r="B93" s="179" t="s">
        <v>1402</v>
      </c>
      <c r="C93" s="180" t="s">
        <v>2821</v>
      </c>
      <c r="D93" s="184">
        <v>103534</v>
      </c>
      <c r="E93" s="184">
        <v>110929</v>
      </c>
      <c r="F93" s="153">
        <v>147905</v>
      </c>
      <c r="G93" s="76"/>
      <c r="H93" s="76"/>
      <c r="I93" s="76"/>
    </row>
    <row r="94" spans="1:9">
      <c r="A94" s="93">
        <v>112</v>
      </c>
      <c r="B94" s="179" t="s">
        <v>1403</v>
      </c>
      <c r="C94" s="180" t="s">
        <v>2822</v>
      </c>
      <c r="D94" s="184">
        <v>104160</v>
      </c>
      <c r="E94" s="184">
        <v>111600</v>
      </c>
      <c r="F94" s="153">
        <v>148800</v>
      </c>
      <c r="G94" s="76"/>
      <c r="H94" s="76"/>
      <c r="I94" s="76"/>
    </row>
    <row r="95" spans="1:9">
      <c r="A95" s="93">
        <v>113</v>
      </c>
      <c r="B95" s="179" t="s">
        <v>1404</v>
      </c>
      <c r="C95" s="180" t="s">
        <v>2823</v>
      </c>
      <c r="D95" s="184">
        <v>104790</v>
      </c>
      <c r="E95" s="184">
        <v>112275</v>
      </c>
      <c r="F95" s="153">
        <v>149700</v>
      </c>
      <c r="G95" s="76"/>
      <c r="H95" s="76"/>
      <c r="I95" s="76"/>
    </row>
    <row r="96" spans="1:9">
      <c r="A96" s="93">
        <v>114</v>
      </c>
      <c r="B96" s="179" t="s">
        <v>1405</v>
      </c>
      <c r="C96" s="180" t="s">
        <v>2824</v>
      </c>
      <c r="D96" s="184">
        <v>105417</v>
      </c>
      <c r="E96" s="184">
        <v>112946</v>
      </c>
      <c r="F96" s="153">
        <v>150595</v>
      </c>
      <c r="G96" s="76"/>
      <c r="H96" s="76"/>
      <c r="I96" s="76"/>
    </row>
    <row r="97" spans="1:9">
      <c r="A97" s="93">
        <v>115</v>
      </c>
      <c r="B97" s="179" t="s">
        <v>1406</v>
      </c>
      <c r="C97" s="180" t="s">
        <v>2825</v>
      </c>
      <c r="D97" s="184">
        <v>106047</v>
      </c>
      <c r="E97" s="184">
        <v>113621</v>
      </c>
      <c r="F97" s="153">
        <v>151495</v>
      </c>
      <c r="G97" s="76"/>
      <c r="H97" s="76"/>
      <c r="I97" s="76"/>
    </row>
    <row r="98" spans="1:9">
      <c r="A98" s="93">
        <v>116</v>
      </c>
      <c r="B98" s="179" t="s">
        <v>1407</v>
      </c>
      <c r="C98" s="180" t="s">
        <v>2826</v>
      </c>
      <c r="D98" s="184">
        <v>106677</v>
      </c>
      <c r="E98" s="184">
        <v>114296</v>
      </c>
      <c r="F98" s="153">
        <v>152395</v>
      </c>
      <c r="G98" s="76"/>
      <c r="H98" s="76"/>
      <c r="I98" s="76"/>
    </row>
    <row r="99" spans="1:9">
      <c r="A99" s="93">
        <v>117</v>
      </c>
      <c r="B99" s="179" t="s">
        <v>1408</v>
      </c>
      <c r="C99" s="180" t="s">
        <v>2827</v>
      </c>
      <c r="D99" s="184">
        <v>107303</v>
      </c>
      <c r="E99" s="184">
        <v>114968</v>
      </c>
      <c r="F99" s="153">
        <v>153290</v>
      </c>
      <c r="G99" s="76"/>
      <c r="H99" s="76"/>
      <c r="I99" s="76"/>
    </row>
    <row r="100" spans="1:9">
      <c r="A100" s="93">
        <v>118</v>
      </c>
      <c r="B100" s="179" t="s">
        <v>1409</v>
      </c>
      <c r="C100" s="180" t="s">
        <v>2828</v>
      </c>
      <c r="D100" s="184">
        <v>107930</v>
      </c>
      <c r="E100" s="184">
        <v>115639</v>
      </c>
      <c r="F100" s="153">
        <v>154185</v>
      </c>
      <c r="G100" s="76"/>
      <c r="H100" s="76"/>
      <c r="I100" s="76"/>
    </row>
    <row r="101" spans="1:9">
      <c r="A101" s="93">
        <v>119</v>
      </c>
      <c r="B101" s="179" t="s">
        <v>1410</v>
      </c>
      <c r="C101" s="180" t="s">
        <v>2829</v>
      </c>
      <c r="D101" s="184">
        <v>108560</v>
      </c>
      <c r="E101" s="184">
        <v>116314</v>
      </c>
      <c r="F101" s="153">
        <v>155085</v>
      </c>
      <c r="G101" s="76"/>
      <c r="H101" s="76"/>
      <c r="I101" s="76"/>
    </row>
    <row r="102" spans="1:9">
      <c r="A102" s="93">
        <v>120</v>
      </c>
      <c r="B102" s="179" t="s">
        <v>1411</v>
      </c>
      <c r="C102" s="180" t="s">
        <v>2830</v>
      </c>
      <c r="D102" s="184">
        <v>109190</v>
      </c>
      <c r="E102" s="184">
        <v>116989</v>
      </c>
      <c r="F102" s="153">
        <v>155985</v>
      </c>
      <c r="G102" s="76"/>
      <c r="H102" s="76"/>
      <c r="I102" s="76"/>
    </row>
    <row r="103" spans="1:9">
      <c r="A103" s="93">
        <v>121</v>
      </c>
      <c r="B103" s="179" t="s">
        <v>1412</v>
      </c>
      <c r="C103" s="180" t="s">
        <v>2831</v>
      </c>
      <c r="D103" s="184">
        <v>109816</v>
      </c>
      <c r="E103" s="184">
        <v>117660</v>
      </c>
      <c r="F103" s="153">
        <v>156880</v>
      </c>
      <c r="G103" s="76"/>
      <c r="H103" s="76"/>
      <c r="I103" s="76"/>
    </row>
    <row r="104" spans="1:9">
      <c r="A104" s="93">
        <v>122</v>
      </c>
      <c r="B104" s="179" t="s">
        <v>1413</v>
      </c>
      <c r="C104" s="180" t="s">
        <v>2832</v>
      </c>
      <c r="D104" s="184">
        <v>110443</v>
      </c>
      <c r="E104" s="184">
        <v>118331</v>
      </c>
      <c r="F104" s="153">
        <v>157775</v>
      </c>
      <c r="G104" s="76"/>
      <c r="H104" s="76"/>
      <c r="I104" s="76"/>
    </row>
    <row r="105" spans="1:9">
      <c r="A105" s="93">
        <v>123</v>
      </c>
      <c r="B105" s="179" t="s">
        <v>1414</v>
      </c>
      <c r="C105" s="180" t="s">
        <v>2833</v>
      </c>
      <c r="D105" s="184">
        <v>111073</v>
      </c>
      <c r="E105" s="184">
        <v>119006</v>
      </c>
      <c r="F105" s="153">
        <v>158675</v>
      </c>
      <c r="G105" s="76"/>
      <c r="H105" s="76"/>
      <c r="I105" s="76"/>
    </row>
    <row r="106" spans="1:9">
      <c r="A106" s="93">
        <v>124</v>
      </c>
      <c r="B106" s="179" t="s">
        <v>1415</v>
      </c>
      <c r="C106" s="180" t="s">
        <v>2834</v>
      </c>
      <c r="D106" s="184">
        <v>111699</v>
      </c>
      <c r="E106" s="184">
        <v>119678</v>
      </c>
      <c r="F106" s="153">
        <v>159570</v>
      </c>
      <c r="G106" s="76"/>
      <c r="H106" s="76"/>
      <c r="I106" s="76"/>
    </row>
    <row r="107" spans="1:9">
      <c r="A107" s="93">
        <v>125</v>
      </c>
      <c r="B107" s="179" t="s">
        <v>1416</v>
      </c>
      <c r="C107" s="180" t="s">
        <v>2835</v>
      </c>
      <c r="D107" s="184">
        <v>112329</v>
      </c>
      <c r="E107" s="184">
        <v>120353</v>
      </c>
      <c r="F107" s="153">
        <v>160470</v>
      </c>
      <c r="G107" s="76"/>
      <c r="H107" s="76"/>
      <c r="I107" s="76"/>
    </row>
    <row r="108" spans="1:9">
      <c r="A108" s="93">
        <v>126</v>
      </c>
      <c r="B108" s="179" t="s">
        <v>1417</v>
      </c>
      <c r="C108" s="180" t="s">
        <v>2836</v>
      </c>
      <c r="D108" s="184">
        <v>112959</v>
      </c>
      <c r="E108" s="184">
        <v>121028</v>
      </c>
      <c r="F108" s="153">
        <v>161370</v>
      </c>
      <c r="G108" s="76"/>
      <c r="H108" s="76"/>
      <c r="I108" s="76"/>
    </row>
    <row r="109" spans="1:9">
      <c r="A109" s="93">
        <v>127</v>
      </c>
      <c r="B109" s="179" t="s">
        <v>1418</v>
      </c>
      <c r="C109" s="180" t="s">
        <v>2837</v>
      </c>
      <c r="D109" s="184">
        <v>113586</v>
      </c>
      <c r="E109" s="184">
        <v>121699</v>
      </c>
      <c r="F109" s="153">
        <v>162265</v>
      </c>
      <c r="G109" s="76"/>
      <c r="H109" s="76"/>
      <c r="I109" s="76"/>
    </row>
    <row r="110" spans="1:9">
      <c r="A110" s="93">
        <v>128</v>
      </c>
      <c r="B110" s="179" t="s">
        <v>1419</v>
      </c>
      <c r="C110" s="180" t="s">
        <v>2838</v>
      </c>
      <c r="D110" s="184">
        <v>114212</v>
      </c>
      <c r="E110" s="184">
        <v>122370</v>
      </c>
      <c r="F110" s="153">
        <v>163160</v>
      </c>
      <c r="G110" s="76"/>
      <c r="H110" s="76"/>
      <c r="I110" s="76"/>
    </row>
    <row r="111" spans="1:9">
      <c r="A111" s="93">
        <v>129</v>
      </c>
      <c r="B111" s="179" t="s">
        <v>1420</v>
      </c>
      <c r="C111" s="180" t="s">
        <v>2839</v>
      </c>
      <c r="D111" s="184">
        <v>114839</v>
      </c>
      <c r="E111" s="184">
        <v>123041</v>
      </c>
      <c r="F111" s="153">
        <v>164055</v>
      </c>
      <c r="G111" s="76"/>
      <c r="H111" s="76"/>
      <c r="I111" s="76"/>
    </row>
    <row r="112" spans="1:9">
      <c r="A112" s="93">
        <v>130</v>
      </c>
      <c r="B112" s="179" t="s">
        <v>1421</v>
      </c>
      <c r="C112" s="180" t="s">
        <v>2840</v>
      </c>
      <c r="D112" s="184">
        <v>115472</v>
      </c>
      <c r="E112" s="184">
        <v>123720</v>
      </c>
      <c r="F112" s="153">
        <v>164960</v>
      </c>
      <c r="G112" s="76"/>
      <c r="H112" s="76"/>
      <c r="I112" s="76"/>
    </row>
    <row r="113" spans="1:9">
      <c r="A113" s="93">
        <v>131</v>
      </c>
      <c r="B113" s="179" t="s">
        <v>1422</v>
      </c>
      <c r="C113" s="180" t="s">
        <v>2841</v>
      </c>
      <c r="D113" s="184">
        <v>115973</v>
      </c>
      <c r="E113" s="184">
        <v>124256</v>
      </c>
      <c r="F113" s="153">
        <v>165675</v>
      </c>
      <c r="G113" s="76"/>
      <c r="H113" s="76"/>
      <c r="I113" s="76"/>
    </row>
    <row r="114" spans="1:9">
      <c r="A114" s="93">
        <v>132</v>
      </c>
      <c r="B114" s="179" t="s">
        <v>1423</v>
      </c>
      <c r="C114" s="180" t="s">
        <v>2842</v>
      </c>
      <c r="D114" s="184">
        <v>116603</v>
      </c>
      <c r="E114" s="184">
        <v>124931</v>
      </c>
      <c r="F114" s="153">
        <v>166575</v>
      </c>
      <c r="G114" s="76"/>
      <c r="H114" s="76"/>
      <c r="I114" s="76"/>
    </row>
    <row r="115" spans="1:9">
      <c r="A115" s="93">
        <v>133</v>
      </c>
      <c r="B115" s="179" t="s">
        <v>1424</v>
      </c>
      <c r="C115" s="180" t="s">
        <v>2843</v>
      </c>
      <c r="D115" s="184">
        <v>117229</v>
      </c>
      <c r="E115" s="184">
        <v>125603</v>
      </c>
      <c r="F115" s="153">
        <v>167470</v>
      </c>
      <c r="G115" s="76"/>
      <c r="H115" s="76"/>
      <c r="I115" s="76"/>
    </row>
    <row r="116" spans="1:9">
      <c r="A116" s="93">
        <v>134</v>
      </c>
      <c r="B116" s="179" t="s">
        <v>1425</v>
      </c>
      <c r="C116" s="180" t="s">
        <v>2844</v>
      </c>
      <c r="D116" s="184">
        <v>117856</v>
      </c>
      <c r="E116" s="184">
        <v>126274</v>
      </c>
      <c r="F116" s="153">
        <v>168365</v>
      </c>
      <c r="G116" s="76"/>
      <c r="H116" s="76"/>
      <c r="I116" s="76"/>
    </row>
    <row r="117" spans="1:9">
      <c r="A117" s="93">
        <v>135</v>
      </c>
      <c r="B117" s="179" t="s">
        <v>1426</v>
      </c>
      <c r="C117" s="180" t="s">
        <v>2845</v>
      </c>
      <c r="D117" s="184">
        <v>118486</v>
      </c>
      <c r="E117" s="184">
        <v>126949</v>
      </c>
      <c r="F117" s="153">
        <v>169265</v>
      </c>
      <c r="G117" s="76"/>
      <c r="H117" s="76"/>
      <c r="I117" s="76"/>
    </row>
    <row r="118" spans="1:9">
      <c r="A118" s="93">
        <v>136</v>
      </c>
      <c r="B118" s="179" t="s">
        <v>1427</v>
      </c>
      <c r="C118" s="180" t="s">
        <v>2846</v>
      </c>
      <c r="D118" s="184">
        <v>119116</v>
      </c>
      <c r="E118" s="184">
        <v>127624</v>
      </c>
      <c r="F118" s="153">
        <v>170165</v>
      </c>
      <c r="G118" s="76"/>
      <c r="H118" s="76"/>
      <c r="I118" s="76"/>
    </row>
    <row r="119" spans="1:9">
      <c r="A119" s="93">
        <v>137</v>
      </c>
      <c r="B119" s="179" t="s">
        <v>1428</v>
      </c>
      <c r="C119" s="180" t="s">
        <v>2847</v>
      </c>
      <c r="D119" s="184">
        <v>119742</v>
      </c>
      <c r="E119" s="184">
        <v>128295</v>
      </c>
      <c r="F119" s="153">
        <v>171060</v>
      </c>
      <c r="G119" s="76"/>
      <c r="H119" s="76"/>
      <c r="I119" s="76"/>
    </row>
    <row r="120" spans="1:9">
      <c r="A120" s="93">
        <v>138</v>
      </c>
      <c r="B120" s="179" t="s">
        <v>1429</v>
      </c>
      <c r="C120" s="180" t="s">
        <v>2848</v>
      </c>
      <c r="D120" s="184">
        <v>120246</v>
      </c>
      <c r="E120" s="184">
        <v>128835</v>
      </c>
      <c r="F120" s="153">
        <v>171780</v>
      </c>
      <c r="G120" s="76"/>
      <c r="H120" s="76"/>
      <c r="I120" s="76"/>
    </row>
    <row r="121" spans="1:9">
      <c r="A121" s="93">
        <v>139</v>
      </c>
      <c r="B121" s="179" t="s">
        <v>1430</v>
      </c>
      <c r="C121" s="180" t="s">
        <v>2849</v>
      </c>
      <c r="D121" s="184">
        <v>120873</v>
      </c>
      <c r="E121" s="184">
        <v>129506</v>
      </c>
      <c r="F121" s="153">
        <v>172675</v>
      </c>
      <c r="G121" s="76"/>
      <c r="H121" s="76"/>
      <c r="I121" s="76"/>
    </row>
    <row r="122" spans="1:9">
      <c r="A122" s="93">
        <v>140</v>
      </c>
      <c r="B122" s="179" t="s">
        <v>1431</v>
      </c>
      <c r="C122" s="180" t="s">
        <v>2850</v>
      </c>
      <c r="D122" s="184">
        <v>121499</v>
      </c>
      <c r="E122" s="184">
        <v>130178</v>
      </c>
      <c r="F122" s="153">
        <v>173570</v>
      </c>
      <c r="G122" s="76"/>
      <c r="H122" s="76"/>
      <c r="I122" s="76"/>
    </row>
    <row r="123" spans="1:9">
      <c r="A123" s="93">
        <v>141</v>
      </c>
      <c r="B123" s="179" t="s">
        <v>1432</v>
      </c>
      <c r="C123" s="180" t="s">
        <v>2851</v>
      </c>
      <c r="D123" s="184">
        <v>122129</v>
      </c>
      <c r="E123" s="184">
        <v>130853</v>
      </c>
      <c r="F123" s="153">
        <v>174470</v>
      </c>
      <c r="G123" s="76"/>
      <c r="H123" s="76"/>
      <c r="I123" s="76"/>
    </row>
    <row r="124" spans="1:9">
      <c r="A124" s="93">
        <v>142</v>
      </c>
      <c r="B124" s="179" t="s">
        <v>1433</v>
      </c>
      <c r="C124" s="180" t="s">
        <v>2852</v>
      </c>
      <c r="D124" s="184">
        <v>122756</v>
      </c>
      <c r="E124" s="184">
        <v>131524</v>
      </c>
      <c r="F124" s="153">
        <v>175365</v>
      </c>
      <c r="G124" s="76"/>
      <c r="H124" s="76"/>
      <c r="I124" s="76"/>
    </row>
    <row r="125" spans="1:9">
      <c r="A125" s="93">
        <v>143</v>
      </c>
      <c r="B125" s="179" t="s">
        <v>1434</v>
      </c>
      <c r="C125" s="180" t="s">
        <v>2853</v>
      </c>
      <c r="D125" s="184">
        <v>123386</v>
      </c>
      <c r="E125" s="184">
        <v>132199</v>
      </c>
      <c r="F125" s="153">
        <v>176265</v>
      </c>
      <c r="G125" s="76"/>
      <c r="H125" s="76"/>
      <c r="I125" s="76"/>
    </row>
    <row r="126" spans="1:9">
      <c r="A126" s="93">
        <v>144</v>
      </c>
      <c r="B126" s="179" t="s">
        <v>1435</v>
      </c>
      <c r="C126" s="180" t="s">
        <v>2854</v>
      </c>
      <c r="D126" s="184">
        <v>123890</v>
      </c>
      <c r="E126" s="184">
        <v>132739</v>
      </c>
      <c r="F126" s="153">
        <v>176985</v>
      </c>
      <c r="G126" s="76"/>
      <c r="H126" s="76"/>
      <c r="I126" s="76"/>
    </row>
    <row r="127" spans="1:9">
      <c r="A127" s="93">
        <v>145</v>
      </c>
      <c r="B127" s="179" t="s">
        <v>1436</v>
      </c>
      <c r="C127" s="180" t="s">
        <v>2855</v>
      </c>
      <c r="D127" s="184">
        <v>124516</v>
      </c>
      <c r="E127" s="184">
        <v>133410</v>
      </c>
      <c r="F127" s="153">
        <v>177880</v>
      </c>
      <c r="G127" s="76"/>
      <c r="H127" s="76"/>
      <c r="I127" s="76"/>
    </row>
    <row r="128" spans="1:9">
      <c r="A128" s="93">
        <v>146</v>
      </c>
      <c r="B128" s="179" t="s">
        <v>1437</v>
      </c>
      <c r="C128" s="180" t="s">
        <v>2856</v>
      </c>
      <c r="D128" s="184">
        <v>125146</v>
      </c>
      <c r="E128" s="184">
        <v>134085</v>
      </c>
      <c r="F128" s="153">
        <v>178780</v>
      </c>
      <c r="G128" s="76"/>
      <c r="H128" s="76"/>
      <c r="I128" s="76"/>
    </row>
    <row r="129" spans="1:9">
      <c r="A129" s="93">
        <v>147</v>
      </c>
      <c r="B129" s="179" t="s">
        <v>1438</v>
      </c>
      <c r="C129" s="180" t="s">
        <v>2857</v>
      </c>
      <c r="D129" s="184">
        <v>125773</v>
      </c>
      <c r="E129" s="184">
        <v>134756</v>
      </c>
      <c r="F129" s="153">
        <v>179675</v>
      </c>
      <c r="G129" s="76"/>
      <c r="H129" s="76"/>
      <c r="I129" s="76"/>
    </row>
    <row r="130" spans="1:9">
      <c r="A130" s="93">
        <v>148</v>
      </c>
      <c r="B130" s="179" t="s">
        <v>1439</v>
      </c>
      <c r="C130" s="180" t="s">
        <v>2858</v>
      </c>
      <c r="D130" s="184">
        <v>126273</v>
      </c>
      <c r="E130" s="184">
        <v>135293</v>
      </c>
      <c r="F130" s="153">
        <v>180390</v>
      </c>
      <c r="G130" s="76"/>
      <c r="H130" s="76"/>
      <c r="I130" s="76"/>
    </row>
    <row r="131" spans="1:9">
      <c r="A131" s="93">
        <v>149</v>
      </c>
      <c r="B131" s="179" t="s">
        <v>1440</v>
      </c>
      <c r="C131" s="180" t="s">
        <v>2859</v>
      </c>
      <c r="D131" s="184">
        <v>126903</v>
      </c>
      <c r="E131" s="184">
        <v>135968</v>
      </c>
      <c r="F131" s="153">
        <v>181290</v>
      </c>
      <c r="G131" s="76"/>
      <c r="H131" s="76"/>
      <c r="I131" s="76"/>
    </row>
    <row r="132" spans="1:9">
      <c r="A132" s="93">
        <v>150</v>
      </c>
      <c r="B132" s="179" t="s">
        <v>1441</v>
      </c>
      <c r="C132" s="180" t="s">
        <v>2860</v>
      </c>
      <c r="D132" s="184">
        <v>127533</v>
      </c>
      <c r="E132" s="184">
        <v>136643</v>
      </c>
      <c r="F132" s="153">
        <v>182190</v>
      </c>
      <c r="G132" s="76"/>
      <c r="H132" s="76"/>
      <c r="I132" s="76"/>
    </row>
    <row r="133" spans="1:9">
      <c r="A133" s="93">
        <v>151</v>
      </c>
      <c r="B133" s="179" t="s">
        <v>1442</v>
      </c>
      <c r="C133" s="180" t="s">
        <v>2861</v>
      </c>
      <c r="D133" s="184">
        <v>128160</v>
      </c>
      <c r="E133" s="184">
        <v>137314</v>
      </c>
      <c r="F133" s="153">
        <v>183085</v>
      </c>
      <c r="G133" s="76"/>
      <c r="H133" s="76"/>
      <c r="I133" s="76"/>
    </row>
    <row r="134" spans="1:9">
      <c r="A134" s="93">
        <v>152</v>
      </c>
      <c r="B134" s="179" t="s">
        <v>1443</v>
      </c>
      <c r="C134" s="180" t="s">
        <v>2862</v>
      </c>
      <c r="D134" s="184">
        <v>128790</v>
      </c>
      <c r="E134" s="184">
        <v>137989</v>
      </c>
      <c r="F134" s="153">
        <v>183985</v>
      </c>
      <c r="G134" s="76"/>
      <c r="H134" s="76"/>
      <c r="I134" s="76"/>
    </row>
    <row r="135" spans="1:9">
      <c r="A135" s="93">
        <v>153</v>
      </c>
      <c r="B135" s="179" t="s">
        <v>1444</v>
      </c>
      <c r="C135" s="180" t="s">
        <v>2863</v>
      </c>
      <c r="D135" s="184">
        <v>129290</v>
      </c>
      <c r="E135" s="184">
        <v>138525</v>
      </c>
      <c r="F135" s="153">
        <v>184700</v>
      </c>
      <c r="G135" s="76"/>
      <c r="H135" s="76"/>
      <c r="I135" s="76"/>
    </row>
    <row r="136" spans="1:9">
      <c r="A136" s="93">
        <v>154</v>
      </c>
      <c r="B136" s="179" t="s">
        <v>1445</v>
      </c>
      <c r="C136" s="180" t="s">
        <v>2864</v>
      </c>
      <c r="D136" s="184">
        <v>129920</v>
      </c>
      <c r="E136" s="184">
        <v>139200</v>
      </c>
      <c r="F136" s="153">
        <v>185600</v>
      </c>
      <c r="G136" s="76"/>
      <c r="H136" s="76"/>
      <c r="I136" s="76"/>
    </row>
    <row r="137" spans="1:9">
      <c r="A137" s="93">
        <v>155</v>
      </c>
      <c r="B137" s="179" t="s">
        <v>1446</v>
      </c>
      <c r="C137" s="180" t="s">
        <v>2865</v>
      </c>
      <c r="D137" s="184">
        <v>130547</v>
      </c>
      <c r="E137" s="184">
        <v>139871</v>
      </c>
      <c r="F137" s="153">
        <v>186495</v>
      </c>
      <c r="G137" s="76"/>
      <c r="H137" s="76"/>
      <c r="I137" s="76"/>
    </row>
    <row r="138" spans="1:9">
      <c r="A138" s="93">
        <v>156</v>
      </c>
      <c r="B138" s="179" t="s">
        <v>1447</v>
      </c>
      <c r="C138" s="180" t="s">
        <v>2866</v>
      </c>
      <c r="D138" s="184">
        <v>131051</v>
      </c>
      <c r="E138" s="184">
        <v>140411</v>
      </c>
      <c r="F138" s="153">
        <v>187215</v>
      </c>
      <c r="G138" s="76"/>
      <c r="H138" s="76"/>
      <c r="I138" s="76"/>
    </row>
    <row r="139" spans="1:9">
      <c r="A139" s="93">
        <v>157</v>
      </c>
      <c r="B139" s="179" t="s">
        <v>1448</v>
      </c>
      <c r="C139" s="180" t="s">
        <v>2867</v>
      </c>
      <c r="D139" s="184">
        <v>131681</v>
      </c>
      <c r="E139" s="184">
        <v>141086</v>
      </c>
      <c r="F139" s="153">
        <v>188115</v>
      </c>
      <c r="G139" s="76"/>
      <c r="H139" s="76"/>
      <c r="I139" s="76"/>
    </row>
    <row r="140" spans="1:9">
      <c r="A140" s="93">
        <v>158</v>
      </c>
      <c r="B140" s="179" t="s">
        <v>1449</v>
      </c>
      <c r="C140" s="180" t="s">
        <v>2868</v>
      </c>
      <c r="D140" s="184">
        <v>132307</v>
      </c>
      <c r="E140" s="184">
        <v>141758</v>
      </c>
      <c r="F140" s="153">
        <v>189010</v>
      </c>
      <c r="G140" s="76"/>
      <c r="H140" s="76"/>
      <c r="I140" s="76"/>
    </row>
    <row r="141" spans="1:9">
      <c r="A141" s="93">
        <v>159</v>
      </c>
      <c r="B141" s="179" t="s">
        <v>1450</v>
      </c>
      <c r="C141" s="180" t="s">
        <v>2869</v>
      </c>
      <c r="D141" s="184">
        <v>132934</v>
      </c>
      <c r="E141" s="184">
        <v>142429</v>
      </c>
      <c r="F141" s="153">
        <v>189905</v>
      </c>
      <c r="G141" s="76"/>
      <c r="H141" s="76"/>
      <c r="I141" s="76"/>
    </row>
    <row r="142" spans="1:9">
      <c r="A142" s="93">
        <v>160</v>
      </c>
      <c r="B142" s="179" t="s">
        <v>1451</v>
      </c>
      <c r="C142" s="180" t="s">
        <v>2870</v>
      </c>
      <c r="D142" s="184">
        <v>133438</v>
      </c>
      <c r="E142" s="184">
        <v>142969</v>
      </c>
      <c r="F142" s="153">
        <v>190625</v>
      </c>
      <c r="G142" s="76"/>
      <c r="H142" s="76"/>
      <c r="I142" s="76"/>
    </row>
    <row r="143" spans="1:9">
      <c r="A143" s="93">
        <v>161</v>
      </c>
      <c r="B143" s="179" t="s">
        <v>1452</v>
      </c>
      <c r="C143" s="180" t="s">
        <v>2871</v>
      </c>
      <c r="D143" s="184">
        <v>134064</v>
      </c>
      <c r="E143" s="184">
        <v>143640</v>
      </c>
      <c r="F143" s="153">
        <v>191520</v>
      </c>
      <c r="G143" s="76"/>
      <c r="H143" s="76"/>
      <c r="I143" s="76"/>
    </row>
    <row r="144" spans="1:9">
      <c r="A144" s="93">
        <v>162</v>
      </c>
      <c r="B144" s="179" t="s">
        <v>1453</v>
      </c>
      <c r="C144" s="180" t="s">
        <v>2872</v>
      </c>
      <c r="D144" s="184">
        <v>134694</v>
      </c>
      <c r="E144" s="184">
        <v>144315</v>
      </c>
      <c r="F144" s="153">
        <v>192420</v>
      </c>
      <c r="G144" s="76"/>
      <c r="H144" s="76"/>
      <c r="I144" s="76"/>
    </row>
    <row r="145" spans="1:9">
      <c r="A145" s="93">
        <v>163</v>
      </c>
      <c r="B145" s="179" t="s">
        <v>1454</v>
      </c>
      <c r="C145" s="180" t="s">
        <v>2873</v>
      </c>
      <c r="D145" s="184">
        <v>135195</v>
      </c>
      <c r="E145" s="184">
        <v>144851</v>
      </c>
      <c r="F145" s="153">
        <v>193135</v>
      </c>
      <c r="G145" s="76"/>
      <c r="H145" s="76"/>
      <c r="I145" s="76"/>
    </row>
    <row r="146" spans="1:9">
      <c r="A146" s="93">
        <v>164</v>
      </c>
      <c r="B146" s="179" t="s">
        <v>1455</v>
      </c>
      <c r="C146" s="180" t="s">
        <v>2874</v>
      </c>
      <c r="D146" s="184">
        <v>135825</v>
      </c>
      <c r="E146" s="184">
        <v>145526</v>
      </c>
      <c r="F146" s="153">
        <v>194035</v>
      </c>
      <c r="G146" s="76"/>
      <c r="H146" s="76"/>
      <c r="I146" s="76"/>
    </row>
    <row r="147" spans="1:9">
      <c r="A147" s="93">
        <v>165</v>
      </c>
      <c r="B147" s="179" t="s">
        <v>1456</v>
      </c>
      <c r="C147" s="180" t="s">
        <v>2875</v>
      </c>
      <c r="D147" s="184">
        <v>136455</v>
      </c>
      <c r="E147" s="184">
        <v>146201</v>
      </c>
      <c r="F147" s="153">
        <v>194935</v>
      </c>
      <c r="G147" s="76"/>
      <c r="H147" s="76"/>
      <c r="I147" s="76"/>
    </row>
    <row r="148" spans="1:9">
      <c r="A148" s="93">
        <v>166</v>
      </c>
      <c r="B148" s="179" t="s">
        <v>1457</v>
      </c>
      <c r="C148" s="180" t="s">
        <v>2876</v>
      </c>
      <c r="D148" s="184">
        <v>136959</v>
      </c>
      <c r="E148" s="184">
        <v>146741</v>
      </c>
      <c r="F148" s="153">
        <v>195655</v>
      </c>
      <c r="G148" s="76"/>
      <c r="H148" s="76"/>
      <c r="I148" s="76"/>
    </row>
    <row r="149" spans="1:9">
      <c r="A149" s="93">
        <v>167</v>
      </c>
      <c r="B149" s="179" t="s">
        <v>1458</v>
      </c>
      <c r="C149" s="180" t="s">
        <v>2877</v>
      </c>
      <c r="D149" s="184">
        <v>137585</v>
      </c>
      <c r="E149" s="184">
        <v>147413</v>
      </c>
      <c r="F149" s="153">
        <v>196550</v>
      </c>
      <c r="G149" s="76"/>
      <c r="H149" s="76"/>
      <c r="I149" s="76"/>
    </row>
    <row r="150" spans="1:9">
      <c r="A150" s="93">
        <v>168</v>
      </c>
      <c r="B150" s="179" t="s">
        <v>1459</v>
      </c>
      <c r="C150" s="180" t="s">
        <v>2878</v>
      </c>
      <c r="D150" s="184">
        <v>138212</v>
      </c>
      <c r="E150" s="184">
        <v>148084</v>
      </c>
      <c r="F150" s="153">
        <v>197445</v>
      </c>
      <c r="G150" s="76"/>
      <c r="H150" s="76"/>
      <c r="I150" s="76"/>
    </row>
    <row r="151" spans="1:9">
      <c r="A151" s="93">
        <v>169</v>
      </c>
      <c r="B151" s="179" t="s">
        <v>1460</v>
      </c>
      <c r="C151" s="180" t="s">
        <v>2879</v>
      </c>
      <c r="D151" s="184">
        <v>138716</v>
      </c>
      <c r="E151" s="184">
        <v>148624</v>
      </c>
      <c r="F151" s="153">
        <v>198165</v>
      </c>
      <c r="G151" s="76"/>
      <c r="H151" s="76"/>
      <c r="I151" s="76"/>
    </row>
    <row r="152" spans="1:9">
      <c r="A152" s="93">
        <v>170</v>
      </c>
      <c r="B152" s="179" t="s">
        <v>1461</v>
      </c>
      <c r="C152" s="180" t="s">
        <v>2880</v>
      </c>
      <c r="D152" s="184">
        <v>139342</v>
      </c>
      <c r="E152" s="184">
        <v>149295</v>
      </c>
      <c r="F152" s="153">
        <v>199060</v>
      </c>
      <c r="G152" s="76"/>
      <c r="H152" s="76"/>
      <c r="I152" s="76"/>
    </row>
    <row r="153" spans="1:9">
      <c r="A153" s="93">
        <v>171</v>
      </c>
      <c r="B153" s="179" t="s">
        <v>1462</v>
      </c>
      <c r="C153" s="180" t="s">
        <v>2881</v>
      </c>
      <c r="D153" s="184">
        <v>139969</v>
      </c>
      <c r="E153" s="184">
        <v>149966</v>
      </c>
      <c r="F153" s="153">
        <v>199955</v>
      </c>
      <c r="G153" s="76"/>
      <c r="H153" s="76"/>
      <c r="I153" s="76"/>
    </row>
    <row r="154" spans="1:9">
      <c r="A154" s="93">
        <v>172</v>
      </c>
      <c r="B154" s="179" t="s">
        <v>1463</v>
      </c>
      <c r="C154" s="180" t="s">
        <v>2882</v>
      </c>
      <c r="D154" s="184">
        <v>140473</v>
      </c>
      <c r="E154" s="184">
        <v>150506</v>
      </c>
      <c r="F154" s="153">
        <v>200675</v>
      </c>
      <c r="G154" s="76"/>
      <c r="H154" s="76"/>
      <c r="I154" s="76"/>
    </row>
    <row r="155" spans="1:9">
      <c r="A155" s="93">
        <v>173</v>
      </c>
      <c r="B155" s="179" t="s">
        <v>1464</v>
      </c>
      <c r="C155" s="180" t="s">
        <v>2883</v>
      </c>
      <c r="D155" s="184">
        <v>141103</v>
      </c>
      <c r="E155" s="184">
        <v>151181</v>
      </c>
      <c r="F155" s="153">
        <v>201575</v>
      </c>
      <c r="G155" s="76"/>
      <c r="H155" s="76"/>
      <c r="I155" s="76"/>
    </row>
    <row r="156" spans="1:9">
      <c r="A156" s="93">
        <v>174</v>
      </c>
      <c r="B156" s="179" t="s">
        <v>1465</v>
      </c>
      <c r="C156" s="180" t="s">
        <v>2884</v>
      </c>
      <c r="D156" s="184">
        <v>141603</v>
      </c>
      <c r="E156" s="184">
        <v>151718</v>
      </c>
      <c r="F156" s="153">
        <v>202290</v>
      </c>
      <c r="G156" s="76"/>
      <c r="H156" s="76"/>
      <c r="I156" s="76"/>
    </row>
    <row r="157" spans="1:9">
      <c r="A157" s="93">
        <v>175</v>
      </c>
      <c r="B157" s="179" t="s">
        <v>1466</v>
      </c>
      <c r="C157" s="180" t="s">
        <v>2885</v>
      </c>
      <c r="D157" s="184">
        <v>142233</v>
      </c>
      <c r="E157" s="184">
        <v>152393</v>
      </c>
      <c r="F157" s="153">
        <v>203190</v>
      </c>
      <c r="G157" s="76"/>
      <c r="H157" s="76"/>
      <c r="I157" s="76"/>
    </row>
    <row r="158" spans="1:9">
      <c r="A158" s="93">
        <v>176</v>
      </c>
      <c r="B158" s="179" t="s">
        <v>1467</v>
      </c>
      <c r="C158" s="180" t="s">
        <v>2886</v>
      </c>
      <c r="D158" s="184">
        <v>142863</v>
      </c>
      <c r="E158" s="184">
        <v>153068</v>
      </c>
      <c r="F158" s="153">
        <v>204090</v>
      </c>
      <c r="G158" s="76"/>
      <c r="H158" s="76"/>
      <c r="I158" s="76"/>
    </row>
    <row r="159" spans="1:9">
      <c r="A159" s="93">
        <v>177</v>
      </c>
      <c r="B159" s="179" t="s">
        <v>1468</v>
      </c>
      <c r="C159" s="180" t="s">
        <v>2887</v>
      </c>
      <c r="D159" s="184">
        <v>143364</v>
      </c>
      <c r="E159" s="184">
        <v>153604</v>
      </c>
      <c r="F159" s="153">
        <v>204805</v>
      </c>
      <c r="G159" s="76"/>
      <c r="H159" s="76"/>
      <c r="I159" s="76"/>
    </row>
    <row r="160" spans="1:9">
      <c r="A160" s="93">
        <v>178</v>
      </c>
      <c r="B160" s="179" t="s">
        <v>1469</v>
      </c>
      <c r="C160" s="180" t="s">
        <v>2888</v>
      </c>
      <c r="D160" s="184">
        <v>143990</v>
      </c>
      <c r="E160" s="184">
        <v>154275</v>
      </c>
      <c r="F160" s="153">
        <v>205700</v>
      </c>
      <c r="G160" s="76"/>
      <c r="H160" s="76"/>
      <c r="I160" s="76"/>
    </row>
    <row r="161" spans="1:9">
      <c r="A161" s="93">
        <v>179</v>
      </c>
      <c r="B161" s="179" t="s">
        <v>1470</v>
      </c>
      <c r="C161" s="180" t="s">
        <v>2889</v>
      </c>
      <c r="D161" s="184">
        <v>144494</v>
      </c>
      <c r="E161" s="184">
        <v>154815</v>
      </c>
      <c r="F161" s="153">
        <v>206420</v>
      </c>
      <c r="G161" s="76"/>
      <c r="H161" s="76"/>
      <c r="I161" s="76"/>
    </row>
    <row r="162" spans="1:9">
      <c r="A162" s="93">
        <v>180</v>
      </c>
      <c r="B162" s="179" t="s">
        <v>1471</v>
      </c>
      <c r="C162" s="180" t="s">
        <v>2890</v>
      </c>
      <c r="D162" s="184">
        <v>145121</v>
      </c>
      <c r="E162" s="184">
        <v>155486</v>
      </c>
      <c r="F162" s="153">
        <v>207315</v>
      </c>
      <c r="G162" s="76"/>
      <c r="H162" s="76"/>
      <c r="I162" s="76"/>
    </row>
    <row r="163" spans="1:9">
      <c r="A163" s="93">
        <v>181</v>
      </c>
      <c r="B163" s="179" t="s">
        <v>1472</v>
      </c>
      <c r="C163" s="180" t="s">
        <v>2891</v>
      </c>
      <c r="D163" s="184">
        <v>145751</v>
      </c>
      <c r="E163" s="184">
        <v>156161</v>
      </c>
      <c r="F163" s="153">
        <v>208215</v>
      </c>
      <c r="G163" s="76"/>
      <c r="H163" s="76"/>
      <c r="I163" s="76"/>
    </row>
    <row r="164" spans="1:9">
      <c r="A164" s="93">
        <v>182</v>
      </c>
      <c r="B164" s="179" t="s">
        <v>1473</v>
      </c>
      <c r="C164" s="180" t="s">
        <v>2892</v>
      </c>
      <c r="D164" s="184">
        <v>146251</v>
      </c>
      <c r="E164" s="184">
        <v>156698</v>
      </c>
      <c r="F164" s="153">
        <v>208930</v>
      </c>
      <c r="G164" s="76"/>
      <c r="H164" s="76"/>
      <c r="I164" s="76"/>
    </row>
    <row r="165" spans="1:9">
      <c r="A165" s="93">
        <v>183</v>
      </c>
      <c r="B165" s="179" t="s">
        <v>1474</v>
      </c>
      <c r="C165" s="180" t="s">
        <v>2893</v>
      </c>
      <c r="D165" s="184">
        <v>146885</v>
      </c>
      <c r="E165" s="184">
        <v>157376</v>
      </c>
      <c r="F165" s="153">
        <v>209835</v>
      </c>
      <c r="G165" s="76"/>
      <c r="H165" s="76"/>
      <c r="I165" s="76"/>
    </row>
    <row r="166" spans="1:9">
      <c r="A166" s="93">
        <v>184</v>
      </c>
      <c r="B166" s="179" t="s">
        <v>1475</v>
      </c>
      <c r="C166" s="180" t="s">
        <v>2894</v>
      </c>
      <c r="D166" s="184">
        <v>147385</v>
      </c>
      <c r="E166" s="184">
        <v>157913</v>
      </c>
      <c r="F166" s="153">
        <v>210550</v>
      </c>
      <c r="G166" s="76"/>
      <c r="H166" s="76"/>
      <c r="I166" s="76"/>
    </row>
    <row r="167" spans="1:9">
      <c r="A167" s="93">
        <v>185</v>
      </c>
      <c r="B167" s="179" t="s">
        <v>1476</v>
      </c>
      <c r="C167" s="180" t="s">
        <v>2895</v>
      </c>
      <c r="D167" s="184">
        <v>148015</v>
      </c>
      <c r="E167" s="184">
        <v>158588</v>
      </c>
      <c r="F167" s="153">
        <v>211450</v>
      </c>
      <c r="G167" s="76"/>
      <c r="H167" s="76"/>
      <c r="I167" s="76"/>
    </row>
    <row r="168" spans="1:9">
      <c r="A168" s="93">
        <v>186</v>
      </c>
      <c r="B168" s="179" t="s">
        <v>1477</v>
      </c>
      <c r="C168" s="180" t="s">
        <v>2896</v>
      </c>
      <c r="D168" s="184">
        <v>148516</v>
      </c>
      <c r="E168" s="184">
        <v>159124</v>
      </c>
      <c r="F168" s="153">
        <v>212165</v>
      </c>
      <c r="G168" s="76"/>
      <c r="H168" s="76"/>
      <c r="I168" s="76"/>
    </row>
    <row r="169" spans="1:9">
      <c r="A169" s="93">
        <v>187</v>
      </c>
      <c r="B169" s="179" t="s">
        <v>1478</v>
      </c>
      <c r="C169" s="180" t="s">
        <v>2897</v>
      </c>
      <c r="D169" s="184">
        <v>149142</v>
      </c>
      <c r="E169" s="184">
        <v>159795</v>
      </c>
      <c r="F169" s="153">
        <v>213060</v>
      </c>
      <c r="G169" s="76"/>
      <c r="H169" s="76"/>
      <c r="I169" s="76"/>
    </row>
    <row r="170" spans="1:9">
      <c r="A170" s="93">
        <v>188</v>
      </c>
      <c r="B170" s="179" t="s">
        <v>1479</v>
      </c>
      <c r="C170" s="180" t="s">
        <v>2898</v>
      </c>
      <c r="D170" s="184">
        <v>149772</v>
      </c>
      <c r="E170" s="184">
        <v>160470</v>
      </c>
      <c r="F170" s="153">
        <v>213960</v>
      </c>
      <c r="G170" s="76"/>
      <c r="H170" s="76"/>
      <c r="I170" s="76"/>
    </row>
    <row r="171" spans="1:9">
      <c r="A171" s="93">
        <v>189</v>
      </c>
      <c r="B171" s="179" t="s">
        <v>1480</v>
      </c>
      <c r="C171" s="180" t="s">
        <v>2899</v>
      </c>
      <c r="D171" s="184">
        <v>150273</v>
      </c>
      <c r="E171" s="184">
        <v>161006</v>
      </c>
      <c r="F171" s="153">
        <v>214675</v>
      </c>
      <c r="G171" s="76"/>
      <c r="H171" s="76"/>
      <c r="I171" s="76"/>
    </row>
    <row r="172" spans="1:9">
      <c r="A172" s="93">
        <v>190</v>
      </c>
      <c r="B172" s="179" t="s">
        <v>1481</v>
      </c>
      <c r="C172" s="180" t="s">
        <v>2900</v>
      </c>
      <c r="D172" s="184">
        <v>150903</v>
      </c>
      <c r="E172" s="184">
        <v>161681</v>
      </c>
      <c r="F172" s="153">
        <v>215575</v>
      </c>
      <c r="G172" s="76"/>
      <c r="H172" s="76"/>
      <c r="I172" s="76"/>
    </row>
    <row r="173" spans="1:9">
      <c r="A173" s="93">
        <v>191</v>
      </c>
      <c r="B173" s="179" t="s">
        <v>1482</v>
      </c>
      <c r="C173" s="180" t="s">
        <v>2901</v>
      </c>
      <c r="D173" s="184">
        <v>151403</v>
      </c>
      <c r="E173" s="184">
        <v>162218</v>
      </c>
      <c r="F173" s="153">
        <v>216290</v>
      </c>
      <c r="G173" s="76"/>
      <c r="H173" s="76"/>
      <c r="I173" s="76"/>
    </row>
    <row r="174" spans="1:9">
      <c r="A174" s="93">
        <v>192</v>
      </c>
      <c r="B174" s="179" t="s">
        <v>1483</v>
      </c>
      <c r="C174" s="180" t="s">
        <v>2902</v>
      </c>
      <c r="D174" s="184">
        <v>152033</v>
      </c>
      <c r="E174" s="184">
        <v>162893</v>
      </c>
      <c r="F174" s="153">
        <v>217190</v>
      </c>
      <c r="G174" s="76"/>
      <c r="H174" s="76"/>
      <c r="I174" s="76"/>
    </row>
    <row r="175" spans="1:9">
      <c r="A175" s="93">
        <v>193</v>
      </c>
      <c r="B175" s="179" t="s">
        <v>1484</v>
      </c>
      <c r="C175" s="180" t="s">
        <v>2903</v>
      </c>
      <c r="D175" s="184">
        <v>152534</v>
      </c>
      <c r="E175" s="184">
        <v>163429</v>
      </c>
      <c r="F175" s="153">
        <v>217905</v>
      </c>
      <c r="G175" s="76"/>
      <c r="H175" s="76"/>
      <c r="I175" s="76"/>
    </row>
    <row r="176" spans="1:9">
      <c r="A176" s="93">
        <v>194</v>
      </c>
      <c r="B176" s="179" t="s">
        <v>1485</v>
      </c>
      <c r="C176" s="180" t="s">
        <v>2904</v>
      </c>
      <c r="D176" s="184">
        <v>153167</v>
      </c>
      <c r="E176" s="184">
        <v>164108</v>
      </c>
      <c r="F176" s="153">
        <v>218810</v>
      </c>
      <c r="G176" s="76"/>
      <c r="H176" s="76"/>
      <c r="I176" s="76"/>
    </row>
    <row r="177" spans="1:9">
      <c r="A177" s="93">
        <v>195</v>
      </c>
      <c r="B177" s="179" t="s">
        <v>1486</v>
      </c>
      <c r="C177" s="180" t="s">
        <v>2905</v>
      </c>
      <c r="D177" s="184">
        <v>153668</v>
      </c>
      <c r="E177" s="184">
        <v>164644</v>
      </c>
      <c r="F177" s="153">
        <v>219525</v>
      </c>
      <c r="G177" s="76"/>
      <c r="H177" s="76"/>
      <c r="I177" s="76"/>
    </row>
    <row r="178" spans="1:9">
      <c r="A178" s="93">
        <v>196</v>
      </c>
      <c r="B178" s="179" t="s">
        <v>1487</v>
      </c>
      <c r="C178" s="180" t="s">
        <v>2906</v>
      </c>
      <c r="D178" s="184">
        <v>154298</v>
      </c>
      <c r="E178" s="184">
        <v>165319</v>
      </c>
      <c r="F178" s="153">
        <v>220425</v>
      </c>
      <c r="G178" s="76"/>
      <c r="H178" s="76"/>
      <c r="I178" s="76"/>
    </row>
    <row r="179" spans="1:9">
      <c r="A179" s="93">
        <v>197</v>
      </c>
      <c r="B179" s="179" t="s">
        <v>1488</v>
      </c>
      <c r="C179" s="180" t="s">
        <v>2907</v>
      </c>
      <c r="D179" s="184">
        <v>154798</v>
      </c>
      <c r="E179" s="184">
        <v>165855</v>
      </c>
      <c r="F179" s="153">
        <v>221140</v>
      </c>
      <c r="G179" s="76"/>
      <c r="H179" s="76"/>
      <c r="I179" s="76"/>
    </row>
    <row r="180" spans="1:9">
      <c r="A180" s="93">
        <v>198</v>
      </c>
      <c r="B180" s="179" t="s">
        <v>1489</v>
      </c>
      <c r="C180" s="180" t="s">
        <v>2908</v>
      </c>
      <c r="D180" s="184">
        <v>155425</v>
      </c>
      <c r="E180" s="184">
        <v>166526</v>
      </c>
      <c r="F180" s="153">
        <v>222035</v>
      </c>
      <c r="G180" s="76"/>
      <c r="H180" s="76"/>
      <c r="I180" s="76"/>
    </row>
    <row r="181" spans="1:9">
      <c r="A181" s="93">
        <v>199</v>
      </c>
      <c r="B181" s="179" t="s">
        <v>1490</v>
      </c>
      <c r="C181" s="180" t="s">
        <v>2909</v>
      </c>
      <c r="D181" s="184">
        <v>155929</v>
      </c>
      <c r="E181" s="184">
        <v>167066</v>
      </c>
      <c r="F181" s="153">
        <v>222755</v>
      </c>
      <c r="G181" s="76"/>
      <c r="H181" s="76"/>
      <c r="I181" s="76"/>
    </row>
    <row r="182" spans="1:9">
      <c r="A182" s="93">
        <v>200</v>
      </c>
      <c r="B182" s="179" t="str">
        <f t="shared" ref="B182:B213" si="0">CONCATENATE("NOD32-LMS-NS-1-",A182)</f>
        <v>NOD32-LMS-NS-1-200</v>
      </c>
      <c r="C182" s="180" t="s">
        <v>2910</v>
      </c>
      <c r="D182" s="184">
        <v>156555</v>
      </c>
      <c r="E182" s="184">
        <v>167738</v>
      </c>
      <c r="F182" s="153">
        <v>223650</v>
      </c>
      <c r="G182" s="76"/>
      <c r="H182" s="76"/>
      <c r="I182" s="76"/>
    </row>
    <row r="183" spans="1:9">
      <c r="A183" s="93">
        <v>210</v>
      </c>
      <c r="B183" s="179" t="str">
        <f t="shared" si="0"/>
        <v>NOD32-LMS-NS-1-210</v>
      </c>
      <c r="C183" s="180" t="s">
        <v>2911</v>
      </c>
      <c r="D183" s="184">
        <v>162085</v>
      </c>
      <c r="E183" s="184">
        <v>173663</v>
      </c>
      <c r="F183" s="153">
        <v>231550</v>
      </c>
      <c r="G183" s="76"/>
      <c r="H183" s="76"/>
      <c r="I183" s="76"/>
    </row>
    <row r="184" spans="1:9">
      <c r="A184" s="101">
        <v>220</v>
      </c>
      <c r="B184" s="179" t="str">
        <f t="shared" si="0"/>
        <v>NOD32-LMS-NS-1-220</v>
      </c>
      <c r="C184" s="180" t="s">
        <v>2912</v>
      </c>
      <c r="D184" s="184">
        <v>167738</v>
      </c>
      <c r="E184" s="184">
        <v>179719</v>
      </c>
      <c r="F184" s="153">
        <v>239625</v>
      </c>
      <c r="G184" s="76"/>
      <c r="H184" s="76"/>
      <c r="I184" s="76"/>
    </row>
    <row r="185" spans="1:9">
      <c r="A185" s="101">
        <v>230</v>
      </c>
      <c r="B185" s="179" t="str">
        <f t="shared" si="0"/>
        <v>NOD32-LMS-NS-1-230</v>
      </c>
      <c r="C185" s="180" t="s">
        <v>2913</v>
      </c>
      <c r="D185" s="184">
        <v>173142</v>
      </c>
      <c r="E185" s="184">
        <v>185509</v>
      </c>
      <c r="F185" s="153">
        <v>247345</v>
      </c>
      <c r="G185" s="76"/>
      <c r="H185" s="76"/>
      <c r="I185" s="76"/>
    </row>
    <row r="186" spans="1:9">
      <c r="A186" s="101">
        <v>240</v>
      </c>
      <c r="B186" s="179" t="str">
        <f t="shared" si="0"/>
        <v>NOD32-LMS-NS-1-240</v>
      </c>
      <c r="C186" s="180" t="s">
        <v>2914</v>
      </c>
      <c r="D186" s="184">
        <v>178668</v>
      </c>
      <c r="E186" s="184">
        <v>191430</v>
      </c>
      <c r="F186" s="153">
        <v>255240</v>
      </c>
      <c r="G186" s="76"/>
      <c r="H186" s="76"/>
      <c r="I186" s="76"/>
    </row>
    <row r="187" spans="1:9">
      <c r="A187" s="101">
        <v>250</v>
      </c>
      <c r="B187" s="179" t="str">
        <f t="shared" si="0"/>
        <v>NOD32-LMS-NS-1-250</v>
      </c>
      <c r="C187" s="180" t="s">
        <v>2915</v>
      </c>
      <c r="D187" s="184">
        <v>184076</v>
      </c>
      <c r="E187" s="184">
        <v>197224</v>
      </c>
      <c r="F187" s="153">
        <v>262965</v>
      </c>
      <c r="G187" s="76"/>
      <c r="H187" s="76"/>
      <c r="I187" s="76"/>
    </row>
    <row r="188" spans="1:9">
      <c r="A188" s="101">
        <v>260</v>
      </c>
      <c r="B188" s="179" t="str">
        <f t="shared" si="0"/>
        <v>NOD32-LMS-NS-1-260</v>
      </c>
      <c r="C188" s="180" t="s">
        <v>2916</v>
      </c>
      <c r="D188" s="184">
        <v>189476</v>
      </c>
      <c r="E188" s="184">
        <v>203010</v>
      </c>
      <c r="F188" s="153">
        <v>270680</v>
      </c>
      <c r="G188" s="76"/>
      <c r="H188" s="76"/>
      <c r="I188" s="76"/>
    </row>
    <row r="189" spans="1:9">
      <c r="A189" s="101">
        <v>270</v>
      </c>
      <c r="B189" s="179" t="str">
        <f t="shared" si="0"/>
        <v>NOD32-LMS-NS-1-270</v>
      </c>
      <c r="C189" s="180" t="s">
        <v>2917</v>
      </c>
      <c r="D189" s="184">
        <v>194754</v>
      </c>
      <c r="E189" s="184">
        <v>208665</v>
      </c>
      <c r="F189" s="153">
        <v>278220</v>
      </c>
      <c r="G189" s="76"/>
      <c r="H189" s="76"/>
      <c r="I189" s="76"/>
    </row>
    <row r="190" spans="1:9">
      <c r="A190" s="101">
        <v>280</v>
      </c>
      <c r="B190" s="179" t="str">
        <f t="shared" si="0"/>
        <v>NOD32-LMS-NS-1-280</v>
      </c>
      <c r="C190" s="180" t="s">
        <v>2918</v>
      </c>
      <c r="D190" s="184">
        <v>200029</v>
      </c>
      <c r="E190" s="184">
        <v>214316</v>
      </c>
      <c r="F190" s="153">
        <v>285755</v>
      </c>
      <c r="G190" s="76"/>
      <c r="H190" s="76"/>
      <c r="I190" s="76"/>
    </row>
    <row r="191" spans="1:9">
      <c r="A191" s="101">
        <v>290</v>
      </c>
      <c r="B191" s="179" t="str">
        <f t="shared" si="0"/>
        <v>NOD32-LMS-NS-1-290</v>
      </c>
      <c r="C191" s="180" t="s">
        <v>2919</v>
      </c>
      <c r="D191" s="184">
        <v>205307</v>
      </c>
      <c r="E191" s="184">
        <v>219971</v>
      </c>
      <c r="F191" s="153">
        <v>293295</v>
      </c>
      <c r="G191" s="76"/>
      <c r="H191" s="76"/>
      <c r="I191" s="76"/>
    </row>
    <row r="192" spans="1:9">
      <c r="A192" s="101">
        <v>300</v>
      </c>
      <c r="B192" s="179" t="str">
        <f t="shared" si="0"/>
        <v>NOD32-LMS-NS-1-300</v>
      </c>
      <c r="C192" s="180" t="s">
        <v>2920</v>
      </c>
      <c r="D192" s="184">
        <v>210459</v>
      </c>
      <c r="E192" s="184">
        <v>225491</v>
      </c>
      <c r="F192" s="153">
        <v>300655</v>
      </c>
      <c r="G192" s="76"/>
      <c r="H192" s="76"/>
      <c r="I192" s="76"/>
    </row>
    <row r="193" spans="1:9">
      <c r="A193" s="101">
        <v>310</v>
      </c>
      <c r="B193" s="179" t="str">
        <f t="shared" si="0"/>
        <v>NOD32-LMS-NS-1-310</v>
      </c>
      <c r="C193" s="180" t="s">
        <v>2921</v>
      </c>
      <c r="D193" s="184">
        <v>215737</v>
      </c>
      <c r="E193" s="184">
        <v>231146</v>
      </c>
      <c r="F193" s="153">
        <v>308195</v>
      </c>
      <c r="G193" s="76"/>
      <c r="H193" s="76"/>
      <c r="I193" s="76"/>
    </row>
    <row r="194" spans="1:9">
      <c r="A194" s="101">
        <v>320</v>
      </c>
      <c r="B194" s="179" t="str">
        <f t="shared" si="0"/>
        <v>NOD32-LMS-NS-1-320</v>
      </c>
      <c r="C194" s="180" t="s">
        <v>2922</v>
      </c>
      <c r="D194" s="184">
        <v>220889</v>
      </c>
      <c r="E194" s="184">
        <v>236666</v>
      </c>
      <c r="F194" s="153">
        <v>315555</v>
      </c>
      <c r="G194" s="76"/>
      <c r="H194" s="76"/>
      <c r="I194" s="76"/>
    </row>
    <row r="195" spans="1:9">
      <c r="A195" s="101">
        <v>330</v>
      </c>
      <c r="B195" s="179" t="str">
        <f t="shared" si="0"/>
        <v>NOD32-LMS-NS-1-330</v>
      </c>
      <c r="C195" s="180" t="s">
        <v>2923</v>
      </c>
      <c r="D195" s="184">
        <v>225915</v>
      </c>
      <c r="E195" s="184">
        <v>242051</v>
      </c>
      <c r="F195" s="153">
        <v>322735</v>
      </c>
      <c r="G195" s="76"/>
      <c r="H195" s="76"/>
      <c r="I195" s="76"/>
    </row>
    <row r="196" spans="1:9">
      <c r="A196" s="101">
        <v>340</v>
      </c>
      <c r="B196" s="179" t="str">
        <f t="shared" si="0"/>
        <v>NOD32-LMS-NS-1-340</v>
      </c>
      <c r="C196" s="180" t="s">
        <v>2924</v>
      </c>
      <c r="D196" s="184">
        <v>231063</v>
      </c>
      <c r="E196" s="184">
        <v>247568</v>
      </c>
      <c r="F196" s="153">
        <v>330090</v>
      </c>
      <c r="G196" s="76"/>
      <c r="H196" s="76"/>
      <c r="I196" s="76"/>
    </row>
    <row r="197" spans="1:9">
      <c r="A197" s="101">
        <v>350</v>
      </c>
      <c r="B197" s="179" t="str">
        <f t="shared" si="0"/>
        <v>NOD32-LMS-NS-1-350</v>
      </c>
      <c r="C197" s="180" t="s">
        <v>2925</v>
      </c>
      <c r="D197" s="184">
        <v>236093</v>
      </c>
      <c r="E197" s="184">
        <v>252956</v>
      </c>
      <c r="F197" s="153">
        <v>337275</v>
      </c>
      <c r="G197" s="76"/>
      <c r="H197" s="76"/>
      <c r="I197" s="76"/>
    </row>
    <row r="198" spans="1:9">
      <c r="A198" s="101">
        <v>360</v>
      </c>
      <c r="B198" s="179" t="str">
        <f t="shared" si="0"/>
        <v>NOD32-LMS-NS-1-360</v>
      </c>
      <c r="C198" s="180" t="s">
        <v>2926</v>
      </c>
      <c r="D198" s="184">
        <v>241119</v>
      </c>
      <c r="E198" s="184">
        <v>258341</v>
      </c>
      <c r="F198" s="153">
        <v>344455</v>
      </c>
      <c r="G198" s="76"/>
      <c r="H198" s="76"/>
      <c r="I198" s="76"/>
    </row>
    <row r="199" spans="1:9">
      <c r="A199" s="101">
        <v>370</v>
      </c>
      <c r="B199" s="179" t="str">
        <f t="shared" si="0"/>
        <v>NOD32-LMS-NS-1-370</v>
      </c>
      <c r="C199" s="180" t="s">
        <v>2927</v>
      </c>
      <c r="D199" s="184">
        <v>246141</v>
      </c>
      <c r="E199" s="184">
        <v>263723</v>
      </c>
      <c r="F199" s="153">
        <v>351630</v>
      </c>
      <c r="G199" s="76"/>
      <c r="H199" s="76"/>
      <c r="I199" s="76"/>
    </row>
    <row r="200" spans="1:9">
      <c r="A200" s="101">
        <v>380</v>
      </c>
      <c r="B200" s="179" t="str">
        <f t="shared" si="0"/>
        <v>NOD32-LMS-NS-1-380</v>
      </c>
      <c r="C200" s="180" t="s">
        <v>2928</v>
      </c>
      <c r="D200" s="184">
        <v>251045</v>
      </c>
      <c r="E200" s="184">
        <v>268976</v>
      </c>
      <c r="F200" s="153">
        <v>358635</v>
      </c>
      <c r="G200" s="76"/>
      <c r="H200" s="76"/>
      <c r="I200" s="76"/>
    </row>
    <row r="201" spans="1:9">
      <c r="A201" s="101">
        <v>390</v>
      </c>
      <c r="B201" s="179" t="str">
        <f t="shared" si="0"/>
        <v>NOD32-LMS-NS-1-390</v>
      </c>
      <c r="C201" s="180" t="s">
        <v>2929</v>
      </c>
      <c r="D201" s="184">
        <v>256067</v>
      </c>
      <c r="E201" s="184">
        <v>274358</v>
      </c>
      <c r="F201" s="153">
        <v>365810</v>
      </c>
      <c r="G201" s="76"/>
      <c r="H201" s="76"/>
      <c r="I201" s="76"/>
    </row>
    <row r="202" spans="1:9">
      <c r="A202" s="101">
        <v>400</v>
      </c>
      <c r="B202" s="179" t="str">
        <f t="shared" si="0"/>
        <v>NOD32-LMS-NS-1-400</v>
      </c>
      <c r="C202" s="180" t="s">
        <v>2930</v>
      </c>
      <c r="D202" s="184">
        <v>260967</v>
      </c>
      <c r="E202" s="184">
        <v>279608</v>
      </c>
      <c r="F202" s="153">
        <v>372810</v>
      </c>
      <c r="G202" s="76"/>
      <c r="H202" s="76"/>
      <c r="I202" s="76"/>
    </row>
    <row r="203" spans="1:9">
      <c r="A203" s="101">
        <v>410</v>
      </c>
      <c r="B203" s="179" t="str">
        <f t="shared" si="0"/>
        <v>NOD32-LMS-NS-1-410</v>
      </c>
      <c r="C203" s="180" t="s">
        <v>2931</v>
      </c>
      <c r="D203" s="184">
        <v>265871</v>
      </c>
      <c r="E203" s="184">
        <v>284861</v>
      </c>
      <c r="F203" s="153">
        <v>379815</v>
      </c>
      <c r="G203" s="76"/>
      <c r="H203" s="76"/>
      <c r="I203" s="76"/>
    </row>
    <row r="204" spans="1:9">
      <c r="A204" s="101">
        <v>420</v>
      </c>
      <c r="B204" s="179" t="str">
        <f t="shared" si="0"/>
        <v>NOD32-LMS-NS-1-420</v>
      </c>
      <c r="C204" s="180" t="s">
        <v>2932</v>
      </c>
      <c r="D204" s="184">
        <v>270771</v>
      </c>
      <c r="E204" s="184">
        <v>290111</v>
      </c>
      <c r="F204" s="153">
        <v>386815</v>
      </c>
      <c r="G204" s="76"/>
      <c r="H204" s="76"/>
      <c r="I204" s="76"/>
    </row>
    <row r="205" spans="1:9">
      <c r="A205" s="101">
        <v>430</v>
      </c>
      <c r="B205" s="179" t="str">
        <f t="shared" si="0"/>
        <v>NOD32-LMS-NS-1-430</v>
      </c>
      <c r="C205" s="180" t="s">
        <v>2933</v>
      </c>
      <c r="D205" s="184">
        <v>275545</v>
      </c>
      <c r="E205" s="184">
        <v>295226</v>
      </c>
      <c r="F205" s="153">
        <v>393635</v>
      </c>
      <c r="G205" s="76"/>
      <c r="H205" s="76"/>
      <c r="I205" s="76"/>
    </row>
    <row r="206" spans="1:9">
      <c r="A206" s="101">
        <v>440</v>
      </c>
      <c r="B206" s="179" t="str">
        <f t="shared" si="0"/>
        <v>NOD32-LMS-NS-1-440</v>
      </c>
      <c r="C206" s="180" t="s">
        <v>2934</v>
      </c>
      <c r="D206" s="184">
        <v>280445</v>
      </c>
      <c r="E206" s="184">
        <v>300476</v>
      </c>
      <c r="F206" s="153">
        <v>400635</v>
      </c>
      <c r="G206" s="76"/>
      <c r="H206" s="76"/>
      <c r="I206" s="76"/>
    </row>
    <row r="207" spans="1:9">
      <c r="A207" s="101">
        <v>450</v>
      </c>
      <c r="B207" s="179" t="str">
        <f t="shared" si="0"/>
        <v>NOD32-LMS-NS-1-450</v>
      </c>
      <c r="C207" s="180" t="s">
        <v>2935</v>
      </c>
      <c r="D207" s="184">
        <v>285219</v>
      </c>
      <c r="E207" s="184">
        <v>305591</v>
      </c>
      <c r="F207" s="153">
        <v>407455</v>
      </c>
      <c r="G207" s="76"/>
      <c r="H207" s="76"/>
      <c r="I207" s="76"/>
    </row>
    <row r="208" spans="1:9">
      <c r="A208" s="101">
        <v>460</v>
      </c>
      <c r="B208" s="179" t="str">
        <f t="shared" si="0"/>
        <v>NOD32-LMS-NS-1-460</v>
      </c>
      <c r="C208" s="180" t="s">
        <v>2936</v>
      </c>
      <c r="D208" s="184">
        <v>289993</v>
      </c>
      <c r="E208" s="184">
        <v>310706</v>
      </c>
      <c r="F208" s="153">
        <v>414275</v>
      </c>
      <c r="G208" s="76"/>
      <c r="H208" s="76"/>
      <c r="I208" s="76"/>
    </row>
    <row r="209" spans="1:9">
      <c r="A209" s="101">
        <v>470</v>
      </c>
      <c r="B209" s="179" t="str">
        <f t="shared" si="0"/>
        <v>NOD32-LMS-NS-1-470</v>
      </c>
      <c r="C209" s="180" t="s">
        <v>2937</v>
      </c>
      <c r="D209" s="184">
        <v>294767</v>
      </c>
      <c r="E209" s="184">
        <v>315821</v>
      </c>
      <c r="F209" s="153">
        <v>421095</v>
      </c>
      <c r="G209" s="76"/>
      <c r="H209" s="76"/>
      <c r="I209" s="76"/>
    </row>
    <row r="210" spans="1:9">
      <c r="A210" s="101">
        <v>480</v>
      </c>
      <c r="B210" s="179" t="str">
        <f t="shared" si="0"/>
        <v>NOD32-LMS-NS-1-480</v>
      </c>
      <c r="C210" s="180" t="s">
        <v>2938</v>
      </c>
      <c r="D210" s="184">
        <v>299418</v>
      </c>
      <c r="E210" s="184">
        <v>320805</v>
      </c>
      <c r="F210" s="153">
        <v>427740</v>
      </c>
      <c r="G210" s="76"/>
      <c r="H210" s="76"/>
      <c r="I210" s="76"/>
    </row>
    <row r="211" spans="1:9">
      <c r="A211" s="101">
        <v>490</v>
      </c>
      <c r="B211" s="179" t="str">
        <f t="shared" si="0"/>
        <v>NOD32-LMS-NS-1-490</v>
      </c>
      <c r="C211" s="180" t="s">
        <v>2939</v>
      </c>
      <c r="D211" s="184">
        <v>304192</v>
      </c>
      <c r="E211" s="184">
        <v>325920</v>
      </c>
      <c r="F211" s="153">
        <v>434560</v>
      </c>
      <c r="G211" s="76"/>
      <c r="H211" s="76"/>
      <c r="I211" s="76"/>
    </row>
    <row r="212" spans="1:9">
      <c r="A212" s="101">
        <v>500</v>
      </c>
      <c r="B212" s="179" t="str">
        <f t="shared" si="0"/>
        <v>NOD32-LMS-NS-1-500</v>
      </c>
      <c r="C212" s="180" t="s">
        <v>2940</v>
      </c>
      <c r="D212" s="184">
        <v>308840</v>
      </c>
      <c r="E212" s="184">
        <v>330900</v>
      </c>
      <c r="F212" s="153">
        <v>441200</v>
      </c>
      <c r="G212" s="76"/>
      <c r="H212" s="76"/>
      <c r="I212" s="76"/>
    </row>
    <row r="213" spans="1:9">
      <c r="A213" s="101">
        <v>525</v>
      </c>
      <c r="B213" s="179" t="str">
        <f t="shared" si="0"/>
        <v>NOD32-LMS-NS-1-525</v>
      </c>
      <c r="C213" s="180" t="s">
        <v>2941</v>
      </c>
      <c r="D213" s="184">
        <v>320527</v>
      </c>
      <c r="E213" s="184">
        <v>343421</v>
      </c>
      <c r="F213" s="153">
        <v>457895</v>
      </c>
      <c r="G213" s="76"/>
      <c r="H213" s="76"/>
      <c r="I213" s="76"/>
    </row>
    <row r="214" spans="1:9">
      <c r="A214" s="101">
        <v>550</v>
      </c>
      <c r="B214" s="179" t="str">
        <f t="shared" ref="B214:B232" si="1">CONCATENATE("NOD32-LMS-NS-1-",A214)</f>
        <v>NOD32-LMS-NS-1-550</v>
      </c>
      <c r="C214" s="180" t="s">
        <v>2942</v>
      </c>
      <c r="D214" s="184">
        <v>332084</v>
      </c>
      <c r="E214" s="184">
        <v>355804</v>
      </c>
      <c r="F214" s="153">
        <v>474405</v>
      </c>
      <c r="G214" s="76"/>
      <c r="H214" s="76"/>
      <c r="I214" s="76"/>
    </row>
    <row r="215" spans="1:9">
      <c r="A215" s="101">
        <v>575</v>
      </c>
      <c r="B215" s="179" t="str">
        <f t="shared" si="1"/>
        <v>NOD32-LMS-NS-1-575</v>
      </c>
      <c r="C215" s="180" t="s">
        <v>2943</v>
      </c>
      <c r="D215" s="184">
        <v>343644</v>
      </c>
      <c r="E215" s="184">
        <v>368190</v>
      </c>
      <c r="F215" s="153">
        <v>490920</v>
      </c>
      <c r="G215" s="76"/>
      <c r="H215" s="76"/>
      <c r="I215" s="76"/>
    </row>
    <row r="216" spans="1:9">
      <c r="A216" s="101">
        <v>600</v>
      </c>
      <c r="B216" s="179" t="str">
        <f t="shared" si="1"/>
        <v>NOD32-LMS-NS-1-600</v>
      </c>
      <c r="C216" s="180" t="s">
        <v>2944</v>
      </c>
      <c r="D216" s="184">
        <v>354953</v>
      </c>
      <c r="E216" s="184">
        <v>380306</v>
      </c>
      <c r="F216" s="153">
        <v>507075</v>
      </c>
      <c r="G216" s="76"/>
      <c r="H216" s="76"/>
      <c r="I216" s="76"/>
    </row>
    <row r="217" spans="1:9">
      <c r="A217" s="101">
        <v>625</v>
      </c>
      <c r="B217" s="179" t="str">
        <f t="shared" si="1"/>
        <v>NOD32-LMS-NS-1-625</v>
      </c>
      <c r="C217" s="180" t="s">
        <v>2945</v>
      </c>
      <c r="D217" s="184">
        <v>366265</v>
      </c>
      <c r="E217" s="184">
        <v>392426</v>
      </c>
      <c r="F217" s="153">
        <v>523235</v>
      </c>
      <c r="G217" s="76"/>
      <c r="H217" s="76"/>
      <c r="I217" s="76"/>
    </row>
    <row r="218" spans="1:9">
      <c r="A218" s="101">
        <v>650</v>
      </c>
      <c r="B218" s="179" t="str">
        <f t="shared" si="1"/>
        <v>NOD32-LMS-NS-1-650</v>
      </c>
      <c r="C218" s="180" t="s">
        <v>2946</v>
      </c>
      <c r="D218" s="184">
        <v>377321</v>
      </c>
      <c r="E218" s="184">
        <v>404273</v>
      </c>
      <c r="F218" s="153">
        <v>539030</v>
      </c>
      <c r="G218" s="76"/>
      <c r="H218" s="76"/>
      <c r="I218" s="76"/>
    </row>
    <row r="219" spans="1:9">
      <c r="A219" s="101">
        <v>675</v>
      </c>
      <c r="B219" s="179" t="str">
        <f t="shared" si="1"/>
        <v>NOD32-LMS-NS-1-675</v>
      </c>
      <c r="C219" s="180" t="s">
        <v>2947</v>
      </c>
      <c r="D219" s="184">
        <v>388500</v>
      </c>
      <c r="E219" s="184">
        <v>416250</v>
      </c>
      <c r="F219" s="153">
        <v>555000</v>
      </c>
      <c r="G219" s="76"/>
      <c r="H219" s="76"/>
      <c r="I219" s="76"/>
    </row>
    <row r="220" spans="1:9">
      <c r="A220" s="101">
        <v>700</v>
      </c>
      <c r="B220" s="179" t="str">
        <f t="shared" si="1"/>
        <v>NOD32-LMS-NS-1-700</v>
      </c>
      <c r="C220" s="180" t="s">
        <v>2948</v>
      </c>
      <c r="D220" s="184">
        <v>399434</v>
      </c>
      <c r="E220" s="184">
        <v>427965</v>
      </c>
      <c r="F220" s="153">
        <v>570620</v>
      </c>
      <c r="G220" s="76"/>
      <c r="H220" s="76"/>
      <c r="I220" s="76"/>
    </row>
    <row r="221" spans="1:9">
      <c r="A221" s="101">
        <v>725</v>
      </c>
      <c r="B221" s="179" t="str">
        <f t="shared" si="1"/>
        <v>NOD32-LMS-NS-1-725</v>
      </c>
      <c r="C221" s="180" t="s">
        <v>2949</v>
      </c>
      <c r="D221" s="184">
        <v>410365</v>
      </c>
      <c r="E221" s="184">
        <v>439676</v>
      </c>
      <c r="F221" s="153">
        <v>586235</v>
      </c>
      <c r="G221" s="76"/>
      <c r="H221" s="76"/>
      <c r="I221" s="76"/>
    </row>
    <row r="222" spans="1:9">
      <c r="A222" s="101">
        <v>750</v>
      </c>
      <c r="B222" s="179" t="str">
        <f t="shared" si="1"/>
        <v>NOD32-LMS-NS-1-750</v>
      </c>
      <c r="C222" s="180" t="s">
        <v>2950</v>
      </c>
      <c r="D222" s="184">
        <v>421295</v>
      </c>
      <c r="E222" s="184">
        <v>451388</v>
      </c>
      <c r="F222" s="153">
        <v>601850</v>
      </c>
      <c r="G222" s="76"/>
      <c r="H222" s="76"/>
      <c r="I222" s="76"/>
    </row>
    <row r="223" spans="1:9">
      <c r="A223" s="101">
        <v>775</v>
      </c>
      <c r="B223" s="179" t="str">
        <f t="shared" si="1"/>
        <v>NOD32-LMS-NS-1-775</v>
      </c>
      <c r="C223" s="180" t="s">
        <v>2951</v>
      </c>
      <c r="D223" s="184">
        <v>431974</v>
      </c>
      <c r="E223" s="184">
        <v>462829</v>
      </c>
      <c r="F223" s="153">
        <v>617105</v>
      </c>
      <c r="G223" s="76"/>
      <c r="H223" s="76"/>
      <c r="I223" s="76"/>
    </row>
    <row r="224" spans="1:9">
      <c r="A224" s="101">
        <v>800</v>
      </c>
      <c r="B224" s="179" t="str">
        <f t="shared" si="1"/>
        <v>NOD32-LMS-NS-1-800</v>
      </c>
      <c r="C224" s="180" t="s">
        <v>2952</v>
      </c>
      <c r="D224" s="184">
        <v>442782</v>
      </c>
      <c r="E224" s="184">
        <v>474409</v>
      </c>
      <c r="F224" s="153">
        <v>632545</v>
      </c>
      <c r="G224" s="76"/>
      <c r="H224" s="76"/>
      <c r="I224" s="76"/>
    </row>
    <row r="225" spans="1:9">
      <c r="A225" s="101">
        <v>825</v>
      </c>
      <c r="B225" s="179" t="str">
        <f t="shared" si="1"/>
        <v>NOD32-LMS-NS-1-825</v>
      </c>
      <c r="C225" s="180" t="s">
        <v>2953</v>
      </c>
      <c r="D225" s="184">
        <v>453334</v>
      </c>
      <c r="E225" s="184">
        <v>485715</v>
      </c>
      <c r="F225" s="153">
        <v>647620</v>
      </c>
      <c r="G225" s="76"/>
      <c r="H225" s="76"/>
      <c r="I225" s="76"/>
    </row>
    <row r="226" spans="1:9">
      <c r="A226" s="101">
        <v>850</v>
      </c>
      <c r="B226" s="179" t="str">
        <f t="shared" si="1"/>
        <v>NOD32-LMS-NS-1-850</v>
      </c>
      <c r="C226" s="180" t="s">
        <v>2954</v>
      </c>
      <c r="D226" s="184">
        <v>464013</v>
      </c>
      <c r="E226" s="184">
        <v>497156</v>
      </c>
      <c r="F226" s="153">
        <v>662875</v>
      </c>
      <c r="G226" s="76"/>
      <c r="H226" s="76"/>
      <c r="I226" s="76"/>
    </row>
    <row r="227" spans="1:9">
      <c r="A227" s="101">
        <v>875</v>
      </c>
      <c r="B227" s="179" t="str">
        <f t="shared" si="1"/>
        <v>NOD32-LMS-NS-1-875</v>
      </c>
      <c r="C227" s="180" t="s">
        <v>2955</v>
      </c>
      <c r="D227" s="184">
        <v>474443</v>
      </c>
      <c r="E227" s="184">
        <v>508331</v>
      </c>
      <c r="F227" s="153">
        <v>677775</v>
      </c>
      <c r="G227" s="76"/>
      <c r="H227" s="76"/>
      <c r="I227" s="76"/>
    </row>
    <row r="228" spans="1:9">
      <c r="A228" s="101">
        <v>900</v>
      </c>
      <c r="B228" s="179" t="str">
        <f t="shared" si="1"/>
        <v>NOD32-LMS-NS-1-900</v>
      </c>
      <c r="C228" s="180" t="s">
        <v>2956</v>
      </c>
      <c r="D228" s="184">
        <v>484873</v>
      </c>
      <c r="E228" s="184">
        <v>519506</v>
      </c>
      <c r="F228" s="153">
        <v>692675</v>
      </c>
      <c r="G228" s="76"/>
      <c r="H228" s="76"/>
      <c r="I228" s="76"/>
    </row>
    <row r="229" spans="1:9">
      <c r="A229" s="101">
        <v>925</v>
      </c>
      <c r="B229" s="179" t="str">
        <f t="shared" si="1"/>
        <v>NOD32-LMS-NS-1-925</v>
      </c>
      <c r="C229" s="180" t="s">
        <v>2957</v>
      </c>
      <c r="D229" s="184">
        <v>495303</v>
      </c>
      <c r="E229" s="184">
        <v>530681</v>
      </c>
      <c r="F229" s="153">
        <v>707575</v>
      </c>
      <c r="G229" s="76"/>
      <c r="H229" s="76"/>
      <c r="I229" s="76"/>
    </row>
    <row r="230" spans="1:9">
      <c r="A230" s="101">
        <v>950</v>
      </c>
      <c r="B230" s="179" t="str">
        <f t="shared" si="1"/>
        <v>NOD32-LMS-NS-1-950</v>
      </c>
      <c r="C230" s="180" t="s">
        <v>2958</v>
      </c>
      <c r="D230" s="184">
        <v>505607</v>
      </c>
      <c r="E230" s="184">
        <v>541721</v>
      </c>
      <c r="F230" s="153">
        <v>722295</v>
      </c>
      <c r="G230" s="76"/>
      <c r="H230" s="76"/>
      <c r="I230" s="76"/>
    </row>
    <row r="231" spans="1:9">
      <c r="A231" s="101">
        <v>975</v>
      </c>
      <c r="B231" s="179" t="str">
        <f t="shared" si="1"/>
        <v>NOD32-LMS-NS-1-975</v>
      </c>
      <c r="C231" s="180" t="s">
        <v>2959</v>
      </c>
      <c r="D231" s="184">
        <v>515907</v>
      </c>
      <c r="E231" s="184">
        <v>552758</v>
      </c>
      <c r="F231" s="153">
        <v>737010</v>
      </c>
      <c r="G231" s="76"/>
      <c r="H231" s="76"/>
      <c r="I231" s="76"/>
    </row>
    <row r="232" spans="1:9" ht="13.5" thickBot="1">
      <c r="A232" s="102">
        <v>1000</v>
      </c>
      <c r="B232" s="181" t="str">
        <f t="shared" si="1"/>
        <v>NOD32-LMS-NS-1-1000</v>
      </c>
      <c r="C232" s="182" t="s">
        <v>2960</v>
      </c>
      <c r="D232" s="185">
        <v>526211</v>
      </c>
      <c r="E232" s="185">
        <v>563798</v>
      </c>
      <c r="F232" s="158">
        <v>751730</v>
      </c>
      <c r="G232" s="76"/>
      <c r="H232" s="76"/>
      <c r="I232" s="76"/>
    </row>
    <row r="233" spans="1:9" ht="13.5" thickBot="1">
      <c r="A233" s="103"/>
      <c r="B233" s="365" t="s">
        <v>2250</v>
      </c>
      <c r="C233" s="365"/>
      <c r="D233" s="365"/>
      <c r="E233" s="85"/>
      <c r="F233" s="85"/>
      <c r="G233" s="2"/>
      <c r="H233" s="2"/>
      <c r="I233" s="2"/>
    </row>
    <row r="234" spans="1:9">
      <c r="G234" s="2"/>
      <c r="H234" s="2"/>
      <c r="I234" s="2"/>
    </row>
    <row r="235" spans="1:9">
      <c r="G235" s="2"/>
      <c r="H235" s="2"/>
      <c r="I235" s="2"/>
    </row>
    <row r="236" spans="1:9">
      <c r="G236" s="2"/>
      <c r="H236" s="2"/>
      <c r="I236" s="2"/>
    </row>
    <row r="237" spans="1:9">
      <c r="G237" s="2"/>
      <c r="H237" s="2"/>
      <c r="I237" s="2"/>
    </row>
    <row r="238" spans="1:9">
      <c r="G238" s="2"/>
      <c r="H238" s="2"/>
      <c r="I238" s="2"/>
    </row>
    <row r="239" spans="1:9">
      <c r="G239" s="2"/>
      <c r="H239" s="2"/>
      <c r="I239" s="2"/>
    </row>
    <row r="240" spans="1:9">
      <c r="G240" s="2"/>
      <c r="H240" s="2"/>
      <c r="I240" s="2"/>
    </row>
    <row r="241" spans="7:9">
      <c r="G241" s="2"/>
      <c r="H241" s="2"/>
      <c r="I241" s="2"/>
    </row>
    <row r="242" spans="7:9">
      <c r="G242" s="2"/>
      <c r="H242" s="2"/>
      <c r="I242" s="2"/>
    </row>
    <row r="243" spans="7:9">
      <c r="G243" s="2"/>
      <c r="H243" s="2"/>
      <c r="I243" s="2"/>
    </row>
    <row r="244" spans="7:9">
      <c r="G244" s="2"/>
      <c r="H244" s="2"/>
      <c r="I244" s="2"/>
    </row>
    <row r="245" spans="7:9">
      <c r="G245" s="2"/>
      <c r="H245" s="2"/>
      <c r="I245" s="2"/>
    </row>
    <row r="246" spans="7:9">
      <c r="G246" s="2"/>
      <c r="H246" s="2"/>
      <c r="I246" s="2"/>
    </row>
    <row r="247" spans="7:9">
      <c r="G247" s="2"/>
      <c r="H247" s="2"/>
      <c r="I247" s="2"/>
    </row>
    <row r="248" spans="7:9">
      <c r="G248" s="2"/>
      <c r="H248" s="2"/>
      <c r="I248" s="2"/>
    </row>
    <row r="249" spans="7:9">
      <c r="G249" s="2"/>
      <c r="H249" s="2"/>
      <c r="I249" s="2"/>
    </row>
    <row r="250" spans="7:9">
      <c r="G250" s="2"/>
      <c r="H250" s="2"/>
      <c r="I250" s="2"/>
    </row>
    <row r="251" spans="7:9">
      <c r="G251" s="2"/>
      <c r="H251" s="2"/>
      <c r="I251" s="2"/>
    </row>
    <row r="252" spans="7:9">
      <c r="G252" s="2"/>
      <c r="H252" s="2"/>
      <c r="I252" s="2"/>
    </row>
    <row r="253" spans="7:9">
      <c r="G253" s="2"/>
      <c r="H253" s="2"/>
      <c r="I253" s="2"/>
    </row>
    <row r="254" spans="7:9">
      <c r="G254" s="2"/>
      <c r="H254" s="2"/>
      <c r="I254" s="2"/>
    </row>
    <row r="255" spans="7:9">
      <c r="G255" s="2"/>
      <c r="H255" s="2"/>
      <c r="I255" s="2"/>
    </row>
    <row r="256" spans="7:9">
      <c r="G256" s="2"/>
      <c r="H256" s="2"/>
      <c r="I256" s="2"/>
    </row>
    <row r="257" spans="7:9">
      <c r="G257" s="2"/>
      <c r="H257" s="2"/>
      <c r="I257" s="2"/>
    </row>
    <row r="258" spans="7:9">
      <c r="G258" s="2"/>
      <c r="H258" s="2"/>
      <c r="I258" s="2"/>
    </row>
    <row r="259" spans="7:9">
      <c r="G259" s="2"/>
      <c r="H259" s="2"/>
      <c r="I259" s="2"/>
    </row>
    <row r="260" spans="7:9">
      <c r="G260" s="2"/>
      <c r="H260" s="2"/>
      <c r="I260" s="2"/>
    </row>
    <row r="261" spans="7:9">
      <c r="G261" s="2"/>
      <c r="H261" s="2"/>
      <c r="I261" s="2"/>
    </row>
    <row r="262" spans="7:9">
      <c r="G262" s="2"/>
      <c r="H262" s="2"/>
      <c r="I262" s="2"/>
    </row>
    <row r="263" spans="7:9">
      <c r="G263" s="2"/>
      <c r="H263" s="2"/>
      <c r="I263" s="2"/>
    </row>
    <row r="264" spans="7:9">
      <c r="G264" s="2"/>
      <c r="H264" s="2"/>
      <c r="I264" s="2"/>
    </row>
    <row r="265" spans="7:9">
      <c r="G265" s="2"/>
      <c r="H265" s="2"/>
      <c r="I265" s="2"/>
    </row>
    <row r="266" spans="7:9">
      <c r="G266" s="2"/>
      <c r="H266" s="2"/>
      <c r="I266" s="2"/>
    </row>
    <row r="267" spans="7:9">
      <c r="G267" s="2"/>
      <c r="H267" s="2"/>
      <c r="I267" s="2"/>
    </row>
    <row r="268" spans="7:9">
      <c r="G268" s="2"/>
      <c r="H268" s="2"/>
      <c r="I268" s="2"/>
    </row>
    <row r="269" spans="7:9">
      <c r="G269" s="2"/>
      <c r="H269" s="2"/>
      <c r="I269" s="2"/>
    </row>
    <row r="270" spans="7:9">
      <c r="G270" s="2"/>
      <c r="H270" s="2"/>
      <c r="I270" s="2"/>
    </row>
    <row r="271" spans="7:9">
      <c r="G271" s="2"/>
      <c r="H271" s="2"/>
      <c r="I271" s="2"/>
    </row>
  </sheetData>
  <sheetProtection password="C64B" sheet="1" objects="1" scenarios="1" sort="0" autoFilter="0"/>
  <autoFilter ref="A5:F232"/>
  <mergeCells count="4">
    <mergeCell ref="B3:F3"/>
    <mergeCell ref="B6:F6"/>
    <mergeCell ref="B233:D233"/>
    <mergeCell ref="C1:J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H235"/>
  <sheetViews>
    <sheetView showGridLines="0" workbookViewId="0">
      <selection activeCell="I10" sqref="I10"/>
    </sheetView>
  </sheetViews>
  <sheetFormatPr defaultRowHeight="12.75"/>
  <cols>
    <col min="1" max="1" width="9" style="54" customWidth="1"/>
    <col min="2" max="2" width="25.42578125" customWidth="1"/>
    <col min="3" max="3" width="70.140625" customWidth="1"/>
    <col min="4" max="6" width="11.7109375" style="48" customWidth="1"/>
  </cols>
  <sheetData>
    <row r="1" spans="1:8" ht="26.25" customHeight="1">
      <c r="A1" s="49"/>
      <c r="B1" s="50"/>
      <c r="C1" s="324" t="s">
        <v>3193</v>
      </c>
      <c r="D1" s="324"/>
      <c r="E1" s="324"/>
      <c r="F1" s="324"/>
      <c r="G1" s="324"/>
      <c r="H1" s="324"/>
    </row>
    <row r="2" spans="1:8" ht="18" customHeight="1">
      <c r="A2" s="49"/>
      <c r="B2" s="1"/>
      <c r="C2" s="49"/>
      <c r="D2" s="217"/>
      <c r="E2" s="217"/>
      <c r="F2" s="217"/>
    </row>
    <row r="3" spans="1:8" ht="18" customHeight="1">
      <c r="A3" s="49"/>
      <c r="B3" s="347" t="s">
        <v>2195</v>
      </c>
      <c r="C3" s="347"/>
      <c r="D3" s="347"/>
      <c r="E3" s="347"/>
      <c r="F3" s="347"/>
    </row>
    <row r="4" spans="1:8" ht="18" customHeight="1" thickBot="1">
      <c r="A4" s="49"/>
    </row>
    <row r="5" spans="1:8" ht="69.75" customHeight="1" thickBot="1">
      <c r="A5" s="55" t="s">
        <v>1089</v>
      </c>
      <c r="B5" s="131" t="s">
        <v>14</v>
      </c>
      <c r="C5" s="131" t="s">
        <v>2196</v>
      </c>
      <c r="D5" s="131" t="s">
        <v>16</v>
      </c>
      <c r="E5" s="131" t="s">
        <v>17</v>
      </c>
      <c r="F5" s="131" t="s">
        <v>3257</v>
      </c>
    </row>
    <row r="6" spans="1:8" ht="105.75" customHeight="1" thickBot="1">
      <c r="A6" s="56"/>
      <c r="B6" s="368" t="s">
        <v>2961</v>
      </c>
      <c r="C6" s="369"/>
      <c r="D6" s="369"/>
      <c r="E6" s="369"/>
      <c r="F6" s="371"/>
    </row>
    <row r="7" spans="1:8">
      <c r="A7" s="99">
        <v>25</v>
      </c>
      <c r="B7" s="175" t="s">
        <v>1491</v>
      </c>
      <c r="C7" s="176" t="s">
        <v>2967</v>
      </c>
      <c r="D7" s="183">
        <v>42091</v>
      </c>
      <c r="E7" s="183">
        <v>45098</v>
      </c>
      <c r="F7" s="178">
        <v>60130</v>
      </c>
      <c r="G7" s="2"/>
    </row>
    <row r="8" spans="1:8">
      <c r="A8" s="93">
        <v>26</v>
      </c>
      <c r="B8" s="179" t="s">
        <v>1492</v>
      </c>
      <c r="C8" s="180" t="s">
        <v>2968</v>
      </c>
      <c r="D8" s="184">
        <v>42970</v>
      </c>
      <c r="E8" s="184">
        <v>46039</v>
      </c>
      <c r="F8" s="153">
        <v>61385</v>
      </c>
      <c r="G8" s="2"/>
    </row>
    <row r="9" spans="1:8">
      <c r="A9" s="93">
        <v>27</v>
      </c>
      <c r="B9" s="179" t="s">
        <v>1493</v>
      </c>
      <c r="C9" s="180" t="s">
        <v>2969</v>
      </c>
      <c r="D9" s="184">
        <v>43726</v>
      </c>
      <c r="E9" s="184">
        <v>46849</v>
      </c>
      <c r="F9" s="153">
        <v>62465</v>
      </c>
      <c r="G9" s="2"/>
    </row>
    <row r="10" spans="1:8">
      <c r="A10" s="93">
        <v>28</v>
      </c>
      <c r="B10" s="179" t="s">
        <v>1494</v>
      </c>
      <c r="C10" s="180" t="s">
        <v>2970</v>
      </c>
      <c r="D10" s="184">
        <v>44604</v>
      </c>
      <c r="E10" s="184">
        <v>47790</v>
      </c>
      <c r="F10" s="153">
        <v>63720</v>
      </c>
      <c r="G10" s="2"/>
    </row>
    <row r="11" spans="1:8">
      <c r="A11" s="93">
        <v>29</v>
      </c>
      <c r="B11" s="179" t="s">
        <v>1495</v>
      </c>
      <c r="C11" s="180" t="s">
        <v>2971</v>
      </c>
      <c r="D11" s="184">
        <v>45486</v>
      </c>
      <c r="E11" s="184">
        <v>48735</v>
      </c>
      <c r="F11" s="153">
        <v>64980</v>
      </c>
      <c r="G11" s="2"/>
    </row>
    <row r="12" spans="1:8">
      <c r="A12" s="93">
        <v>30</v>
      </c>
      <c r="B12" s="179" t="s">
        <v>1496</v>
      </c>
      <c r="C12" s="180" t="s">
        <v>2972</v>
      </c>
      <c r="D12" s="184">
        <v>46239</v>
      </c>
      <c r="E12" s="184">
        <v>49541</v>
      </c>
      <c r="F12" s="153">
        <v>66055</v>
      </c>
      <c r="G12" s="2"/>
    </row>
    <row r="13" spans="1:8">
      <c r="A13" s="93">
        <v>31</v>
      </c>
      <c r="B13" s="179" t="s">
        <v>1497</v>
      </c>
      <c r="C13" s="180" t="s">
        <v>2973</v>
      </c>
      <c r="D13" s="184">
        <v>47117</v>
      </c>
      <c r="E13" s="184">
        <v>50483</v>
      </c>
      <c r="F13" s="153">
        <v>67310</v>
      </c>
      <c r="G13" s="2"/>
    </row>
    <row r="14" spans="1:8">
      <c r="A14" s="93">
        <v>32</v>
      </c>
      <c r="B14" s="179" t="s">
        <v>1498</v>
      </c>
      <c r="C14" s="180" t="s">
        <v>2974</v>
      </c>
      <c r="D14" s="184">
        <v>47999</v>
      </c>
      <c r="E14" s="184">
        <v>51428</v>
      </c>
      <c r="F14" s="153">
        <v>68570</v>
      </c>
      <c r="G14" s="2"/>
    </row>
    <row r="15" spans="1:8">
      <c r="A15" s="93">
        <v>33</v>
      </c>
      <c r="B15" s="179" t="s">
        <v>1499</v>
      </c>
      <c r="C15" s="180" t="s">
        <v>2975</v>
      </c>
      <c r="D15" s="184">
        <v>48752</v>
      </c>
      <c r="E15" s="184">
        <v>52234</v>
      </c>
      <c r="F15" s="153">
        <v>69645</v>
      </c>
      <c r="G15" s="2"/>
    </row>
    <row r="16" spans="1:8">
      <c r="A16" s="93">
        <v>34</v>
      </c>
      <c r="B16" s="179" t="s">
        <v>1500</v>
      </c>
      <c r="C16" s="180" t="s">
        <v>2976</v>
      </c>
      <c r="D16" s="184">
        <v>49630</v>
      </c>
      <c r="E16" s="184">
        <v>53175</v>
      </c>
      <c r="F16" s="153">
        <v>70900</v>
      </c>
      <c r="G16" s="2"/>
    </row>
    <row r="17" spans="1:7">
      <c r="A17" s="93">
        <v>35</v>
      </c>
      <c r="B17" s="179" t="s">
        <v>1501</v>
      </c>
      <c r="C17" s="180" t="s">
        <v>2977</v>
      </c>
      <c r="D17" s="184">
        <v>50383</v>
      </c>
      <c r="E17" s="184">
        <v>53981</v>
      </c>
      <c r="F17" s="153">
        <v>71975</v>
      </c>
      <c r="G17" s="2"/>
    </row>
    <row r="18" spans="1:7">
      <c r="A18" s="93">
        <v>36</v>
      </c>
      <c r="B18" s="179" t="s">
        <v>1502</v>
      </c>
      <c r="C18" s="180" t="s">
        <v>2978</v>
      </c>
      <c r="D18" s="184">
        <v>51139</v>
      </c>
      <c r="E18" s="184">
        <v>54791</v>
      </c>
      <c r="F18" s="153">
        <v>73055</v>
      </c>
      <c r="G18" s="2"/>
    </row>
    <row r="19" spans="1:7">
      <c r="A19" s="93">
        <v>37</v>
      </c>
      <c r="B19" s="179" t="s">
        <v>1503</v>
      </c>
      <c r="C19" s="180" t="s">
        <v>2979</v>
      </c>
      <c r="D19" s="184">
        <v>52017</v>
      </c>
      <c r="E19" s="184">
        <v>55733</v>
      </c>
      <c r="F19" s="153">
        <v>74310</v>
      </c>
      <c r="G19" s="2"/>
    </row>
    <row r="20" spans="1:7">
      <c r="A20" s="93">
        <v>38</v>
      </c>
      <c r="B20" s="179" t="s">
        <v>1504</v>
      </c>
      <c r="C20" s="180" t="s">
        <v>2980</v>
      </c>
      <c r="D20" s="184">
        <v>52773</v>
      </c>
      <c r="E20" s="184">
        <v>56543</v>
      </c>
      <c r="F20" s="153">
        <v>75390</v>
      </c>
      <c r="G20" s="2"/>
    </row>
    <row r="21" spans="1:7">
      <c r="A21" s="93">
        <v>39</v>
      </c>
      <c r="B21" s="179" t="s">
        <v>1505</v>
      </c>
      <c r="C21" s="180" t="s">
        <v>2981</v>
      </c>
      <c r="D21" s="184">
        <v>53526</v>
      </c>
      <c r="E21" s="184">
        <v>57349</v>
      </c>
      <c r="F21" s="153">
        <v>76465</v>
      </c>
      <c r="G21" s="2"/>
    </row>
    <row r="22" spans="1:7">
      <c r="A22" s="93">
        <v>40</v>
      </c>
      <c r="B22" s="179" t="s">
        <v>1506</v>
      </c>
      <c r="C22" s="180" t="s">
        <v>2982</v>
      </c>
      <c r="D22" s="184">
        <v>54282</v>
      </c>
      <c r="E22" s="184">
        <v>58159</v>
      </c>
      <c r="F22" s="153">
        <v>77545</v>
      </c>
      <c r="G22" s="2"/>
    </row>
    <row r="23" spans="1:7">
      <c r="A23" s="93">
        <v>41</v>
      </c>
      <c r="B23" s="179" t="s">
        <v>1507</v>
      </c>
      <c r="C23" s="180" t="s">
        <v>2983</v>
      </c>
      <c r="D23" s="184">
        <v>55157</v>
      </c>
      <c r="E23" s="184">
        <v>59096</v>
      </c>
      <c r="F23" s="153">
        <v>78795</v>
      </c>
      <c r="G23" s="2"/>
    </row>
    <row r="24" spans="1:7">
      <c r="A24" s="93">
        <v>42</v>
      </c>
      <c r="B24" s="179" t="s">
        <v>1508</v>
      </c>
      <c r="C24" s="180" t="s">
        <v>2984</v>
      </c>
      <c r="D24" s="184">
        <v>55913</v>
      </c>
      <c r="E24" s="184">
        <v>59906</v>
      </c>
      <c r="F24" s="153">
        <v>79875</v>
      </c>
      <c r="G24" s="2"/>
    </row>
    <row r="25" spans="1:7">
      <c r="A25" s="93">
        <v>43</v>
      </c>
      <c r="B25" s="179" t="s">
        <v>1509</v>
      </c>
      <c r="C25" s="180" t="s">
        <v>2985</v>
      </c>
      <c r="D25" s="184">
        <v>56665</v>
      </c>
      <c r="E25" s="184">
        <v>60713</v>
      </c>
      <c r="F25" s="153">
        <v>80950</v>
      </c>
      <c r="G25" s="2"/>
    </row>
    <row r="26" spans="1:7">
      <c r="A26" s="93">
        <v>44</v>
      </c>
      <c r="B26" s="179" t="s">
        <v>1510</v>
      </c>
      <c r="C26" s="180" t="s">
        <v>2986</v>
      </c>
      <c r="D26" s="184">
        <v>57421</v>
      </c>
      <c r="E26" s="184">
        <v>61523</v>
      </c>
      <c r="F26" s="153">
        <v>82030</v>
      </c>
      <c r="G26" s="2"/>
    </row>
    <row r="27" spans="1:7">
      <c r="A27" s="93">
        <v>45</v>
      </c>
      <c r="B27" s="179" t="s">
        <v>1511</v>
      </c>
      <c r="C27" s="180" t="s">
        <v>2987</v>
      </c>
      <c r="D27" s="184">
        <v>58174</v>
      </c>
      <c r="E27" s="184">
        <v>62329</v>
      </c>
      <c r="F27" s="153">
        <v>83105</v>
      </c>
      <c r="G27" s="2"/>
    </row>
    <row r="28" spans="1:7">
      <c r="A28" s="93">
        <v>46</v>
      </c>
      <c r="B28" s="179" t="s">
        <v>1512</v>
      </c>
      <c r="C28" s="180" t="s">
        <v>2988</v>
      </c>
      <c r="D28" s="184">
        <v>58930</v>
      </c>
      <c r="E28" s="184">
        <v>63139</v>
      </c>
      <c r="F28" s="153">
        <v>84185</v>
      </c>
      <c r="G28" s="2"/>
    </row>
    <row r="29" spans="1:7">
      <c r="A29" s="93">
        <v>47</v>
      </c>
      <c r="B29" s="179" t="s">
        <v>1513</v>
      </c>
      <c r="C29" s="180" t="s">
        <v>2989</v>
      </c>
      <c r="D29" s="184">
        <v>59682</v>
      </c>
      <c r="E29" s="184">
        <v>63945</v>
      </c>
      <c r="F29" s="153">
        <v>85260</v>
      </c>
      <c r="G29" s="2"/>
    </row>
    <row r="30" spans="1:7">
      <c r="A30" s="93">
        <v>48</v>
      </c>
      <c r="B30" s="179" t="s">
        <v>1514</v>
      </c>
      <c r="C30" s="180" t="s">
        <v>2990</v>
      </c>
      <c r="D30" s="184">
        <v>60435</v>
      </c>
      <c r="E30" s="184">
        <v>64751</v>
      </c>
      <c r="F30" s="153">
        <v>86335</v>
      </c>
      <c r="G30" s="2"/>
    </row>
    <row r="31" spans="1:7">
      <c r="A31" s="93">
        <v>49</v>
      </c>
      <c r="B31" s="179" t="s">
        <v>1515</v>
      </c>
      <c r="C31" s="180" t="s">
        <v>2991</v>
      </c>
      <c r="D31" s="184">
        <v>61191</v>
      </c>
      <c r="E31" s="184">
        <v>65561</v>
      </c>
      <c r="F31" s="153">
        <v>87415</v>
      </c>
      <c r="G31" s="2"/>
    </row>
    <row r="32" spans="1:7">
      <c r="A32" s="93">
        <v>50</v>
      </c>
      <c r="B32" s="179" t="s">
        <v>1516</v>
      </c>
      <c r="C32" s="180" t="s">
        <v>2992</v>
      </c>
      <c r="D32" s="184">
        <v>61943</v>
      </c>
      <c r="E32" s="184">
        <v>66368</v>
      </c>
      <c r="F32" s="153">
        <v>88490</v>
      </c>
      <c r="G32" s="2"/>
    </row>
    <row r="33" spans="1:7">
      <c r="A33" s="93">
        <v>51</v>
      </c>
      <c r="B33" s="179" t="s">
        <v>1517</v>
      </c>
      <c r="C33" s="180" t="s">
        <v>2993</v>
      </c>
      <c r="D33" s="184">
        <v>62699</v>
      </c>
      <c r="E33" s="184">
        <v>67178</v>
      </c>
      <c r="F33" s="153">
        <v>89570</v>
      </c>
      <c r="G33" s="2"/>
    </row>
    <row r="34" spans="1:7">
      <c r="A34" s="93">
        <v>52</v>
      </c>
      <c r="B34" s="179" t="s">
        <v>1518</v>
      </c>
      <c r="C34" s="180" t="s">
        <v>2994</v>
      </c>
      <c r="D34" s="184">
        <v>63452</v>
      </c>
      <c r="E34" s="184">
        <v>67984</v>
      </c>
      <c r="F34" s="153">
        <v>90645</v>
      </c>
      <c r="G34" s="2"/>
    </row>
    <row r="35" spans="1:7">
      <c r="A35" s="93">
        <v>53</v>
      </c>
      <c r="B35" s="179" t="s">
        <v>1519</v>
      </c>
      <c r="C35" s="180" t="s">
        <v>2995</v>
      </c>
      <c r="D35" s="184">
        <v>64208</v>
      </c>
      <c r="E35" s="184">
        <v>68794</v>
      </c>
      <c r="F35" s="153">
        <v>91725</v>
      </c>
      <c r="G35" s="2"/>
    </row>
    <row r="36" spans="1:7">
      <c r="A36" s="93">
        <v>54</v>
      </c>
      <c r="B36" s="179" t="s">
        <v>1520</v>
      </c>
      <c r="C36" s="180" t="s">
        <v>2996</v>
      </c>
      <c r="D36" s="184">
        <v>64960</v>
      </c>
      <c r="E36" s="184">
        <v>69600</v>
      </c>
      <c r="F36" s="153">
        <v>92800</v>
      </c>
      <c r="G36" s="2"/>
    </row>
    <row r="37" spans="1:7">
      <c r="A37" s="93">
        <v>55</v>
      </c>
      <c r="B37" s="179" t="s">
        <v>1521</v>
      </c>
      <c r="C37" s="180" t="s">
        <v>2997</v>
      </c>
      <c r="D37" s="184">
        <v>65716</v>
      </c>
      <c r="E37" s="184">
        <v>70410</v>
      </c>
      <c r="F37" s="153">
        <v>93880</v>
      </c>
      <c r="G37" s="2"/>
    </row>
    <row r="38" spans="1:7">
      <c r="A38" s="93">
        <v>56</v>
      </c>
      <c r="B38" s="179" t="s">
        <v>1522</v>
      </c>
      <c r="C38" s="180" t="s">
        <v>2998</v>
      </c>
      <c r="D38" s="184">
        <v>66343</v>
      </c>
      <c r="E38" s="184">
        <v>71081</v>
      </c>
      <c r="F38" s="153">
        <v>94775</v>
      </c>
      <c r="G38" s="2"/>
    </row>
    <row r="39" spans="1:7">
      <c r="A39" s="93">
        <v>57</v>
      </c>
      <c r="B39" s="179" t="s">
        <v>1523</v>
      </c>
      <c r="C39" s="180" t="s">
        <v>2999</v>
      </c>
      <c r="D39" s="184">
        <v>67095</v>
      </c>
      <c r="E39" s="184">
        <v>71888</v>
      </c>
      <c r="F39" s="153">
        <v>95850</v>
      </c>
      <c r="G39" s="2"/>
    </row>
    <row r="40" spans="1:7">
      <c r="A40" s="93">
        <v>58</v>
      </c>
      <c r="B40" s="179" t="s">
        <v>1524</v>
      </c>
      <c r="C40" s="180" t="s">
        <v>3000</v>
      </c>
      <c r="D40" s="184">
        <v>67851</v>
      </c>
      <c r="E40" s="184">
        <v>72698</v>
      </c>
      <c r="F40" s="153">
        <v>96930</v>
      </c>
      <c r="G40" s="2"/>
    </row>
    <row r="41" spans="1:7">
      <c r="A41" s="93">
        <v>59</v>
      </c>
      <c r="B41" s="179" t="s">
        <v>1525</v>
      </c>
      <c r="C41" s="180" t="s">
        <v>3001</v>
      </c>
      <c r="D41" s="184">
        <v>68604</v>
      </c>
      <c r="E41" s="184">
        <v>73504</v>
      </c>
      <c r="F41" s="153">
        <v>98005</v>
      </c>
      <c r="G41" s="2"/>
    </row>
    <row r="42" spans="1:7">
      <c r="A42" s="93">
        <v>60</v>
      </c>
      <c r="B42" s="179" t="s">
        <v>1526</v>
      </c>
      <c r="C42" s="180" t="s">
        <v>3002</v>
      </c>
      <c r="D42" s="184">
        <v>69230</v>
      </c>
      <c r="E42" s="184">
        <v>74175</v>
      </c>
      <c r="F42" s="153">
        <v>98900</v>
      </c>
      <c r="G42" s="2"/>
    </row>
    <row r="43" spans="1:7">
      <c r="A43" s="93">
        <v>61</v>
      </c>
      <c r="B43" s="179" t="s">
        <v>1527</v>
      </c>
      <c r="C43" s="180" t="s">
        <v>3003</v>
      </c>
      <c r="D43" s="184">
        <v>69986</v>
      </c>
      <c r="E43" s="184">
        <v>74985</v>
      </c>
      <c r="F43" s="153">
        <v>99980</v>
      </c>
      <c r="G43" s="2"/>
    </row>
    <row r="44" spans="1:7">
      <c r="A44" s="93">
        <v>62</v>
      </c>
      <c r="B44" s="179" t="s">
        <v>1528</v>
      </c>
      <c r="C44" s="180" t="s">
        <v>3004</v>
      </c>
      <c r="D44" s="184">
        <v>70739</v>
      </c>
      <c r="E44" s="184">
        <v>75791</v>
      </c>
      <c r="F44" s="153">
        <v>101055</v>
      </c>
      <c r="G44" s="2"/>
    </row>
    <row r="45" spans="1:7">
      <c r="A45" s="93">
        <v>63</v>
      </c>
      <c r="B45" s="179" t="s">
        <v>1529</v>
      </c>
      <c r="C45" s="180" t="s">
        <v>3005</v>
      </c>
      <c r="D45" s="184">
        <v>71495</v>
      </c>
      <c r="E45" s="184">
        <v>76601</v>
      </c>
      <c r="F45" s="153">
        <v>102135</v>
      </c>
      <c r="G45" s="2"/>
    </row>
    <row r="46" spans="1:7">
      <c r="A46" s="93">
        <v>64</v>
      </c>
      <c r="B46" s="179" t="s">
        <v>1530</v>
      </c>
      <c r="C46" s="180" t="s">
        <v>3006</v>
      </c>
      <c r="D46" s="184">
        <v>72121</v>
      </c>
      <c r="E46" s="184">
        <v>77273</v>
      </c>
      <c r="F46" s="153">
        <v>103030</v>
      </c>
      <c r="G46" s="2"/>
    </row>
    <row r="47" spans="1:7">
      <c r="A47" s="93">
        <v>65</v>
      </c>
      <c r="B47" s="179" t="s">
        <v>1531</v>
      </c>
      <c r="C47" s="180" t="s">
        <v>3007</v>
      </c>
      <c r="D47" s="184">
        <v>72874</v>
      </c>
      <c r="E47" s="184">
        <v>78079</v>
      </c>
      <c r="F47" s="153">
        <v>104105</v>
      </c>
      <c r="G47" s="2"/>
    </row>
    <row r="48" spans="1:7">
      <c r="A48" s="93">
        <v>66</v>
      </c>
      <c r="B48" s="179" t="s">
        <v>1532</v>
      </c>
      <c r="C48" s="180" t="s">
        <v>3008</v>
      </c>
      <c r="D48" s="184">
        <v>73504</v>
      </c>
      <c r="E48" s="184">
        <v>78754</v>
      </c>
      <c r="F48" s="153">
        <v>105005</v>
      </c>
      <c r="G48" s="2"/>
    </row>
    <row r="49" spans="1:7">
      <c r="A49" s="93">
        <v>67</v>
      </c>
      <c r="B49" s="179" t="s">
        <v>1533</v>
      </c>
      <c r="C49" s="180" t="s">
        <v>3009</v>
      </c>
      <c r="D49" s="184">
        <v>74260</v>
      </c>
      <c r="E49" s="184">
        <v>79564</v>
      </c>
      <c r="F49" s="153">
        <v>106085</v>
      </c>
      <c r="G49" s="2"/>
    </row>
    <row r="50" spans="1:7">
      <c r="A50" s="93">
        <v>68</v>
      </c>
      <c r="B50" s="179" t="s">
        <v>1534</v>
      </c>
      <c r="C50" s="180" t="s">
        <v>3010</v>
      </c>
      <c r="D50" s="184">
        <v>75012</v>
      </c>
      <c r="E50" s="184">
        <v>80370</v>
      </c>
      <c r="F50" s="153">
        <v>107160</v>
      </c>
      <c r="G50" s="2"/>
    </row>
    <row r="51" spans="1:7">
      <c r="A51" s="93">
        <v>69</v>
      </c>
      <c r="B51" s="179" t="s">
        <v>1535</v>
      </c>
      <c r="C51" s="180" t="s">
        <v>3011</v>
      </c>
      <c r="D51" s="184">
        <v>75639</v>
      </c>
      <c r="E51" s="184">
        <v>81041</v>
      </c>
      <c r="F51" s="153">
        <v>108055</v>
      </c>
      <c r="G51" s="2"/>
    </row>
    <row r="52" spans="1:7">
      <c r="A52" s="93">
        <v>70</v>
      </c>
      <c r="B52" s="179" t="s">
        <v>1536</v>
      </c>
      <c r="C52" s="180" t="s">
        <v>3012</v>
      </c>
      <c r="D52" s="184">
        <v>76395</v>
      </c>
      <c r="E52" s="184">
        <v>81851</v>
      </c>
      <c r="F52" s="153">
        <v>109135</v>
      </c>
      <c r="G52" s="2"/>
    </row>
    <row r="53" spans="1:7">
      <c r="A53" s="93">
        <v>71</v>
      </c>
      <c r="B53" s="179" t="s">
        <v>1537</v>
      </c>
      <c r="C53" s="180" t="s">
        <v>3013</v>
      </c>
      <c r="D53" s="184">
        <v>77021</v>
      </c>
      <c r="E53" s="184">
        <v>82523</v>
      </c>
      <c r="F53" s="153">
        <v>110030</v>
      </c>
      <c r="G53" s="2"/>
    </row>
    <row r="54" spans="1:7">
      <c r="A54" s="93">
        <v>72</v>
      </c>
      <c r="B54" s="179" t="s">
        <v>1538</v>
      </c>
      <c r="C54" s="180" t="s">
        <v>3014</v>
      </c>
      <c r="D54" s="184">
        <v>77777</v>
      </c>
      <c r="E54" s="184">
        <v>83333</v>
      </c>
      <c r="F54" s="153">
        <v>111110</v>
      </c>
      <c r="G54" s="2"/>
    </row>
    <row r="55" spans="1:7">
      <c r="A55" s="93">
        <v>73</v>
      </c>
      <c r="B55" s="179" t="s">
        <v>1539</v>
      </c>
      <c r="C55" s="180" t="s">
        <v>3015</v>
      </c>
      <c r="D55" s="184">
        <v>78404</v>
      </c>
      <c r="E55" s="184">
        <v>84004</v>
      </c>
      <c r="F55" s="153">
        <v>112005</v>
      </c>
      <c r="G55" s="2"/>
    </row>
    <row r="56" spans="1:7">
      <c r="A56" s="93">
        <v>74</v>
      </c>
      <c r="B56" s="179" t="s">
        <v>1540</v>
      </c>
      <c r="C56" s="180" t="s">
        <v>3016</v>
      </c>
      <c r="D56" s="184">
        <v>79156</v>
      </c>
      <c r="E56" s="184">
        <v>84810</v>
      </c>
      <c r="F56" s="153">
        <v>113080</v>
      </c>
      <c r="G56" s="2"/>
    </row>
    <row r="57" spans="1:7">
      <c r="A57" s="93">
        <v>75</v>
      </c>
      <c r="B57" s="179" t="s">
        <v>1541</v>
      </c>
      <c r="C57" s="180" t="s">
        <v>3017</v>
      </c>
      <c r="D57" s="184">
        <v>79786</v>
      </c>
      <c r="E57" s="184">
        <v>85485</v>
      </c>
      <c r="F57" s="153">
        <v>113980</v>
      </c>
      <c r="G57" s="2"/>
    </row>
    <row r="58" spans="1:7">
      <c r="A58" s="93">
        <v>76</v>
      </c>
      <c r="B58" s="179" t="s">
        <v>1542</v>
      </c>
      <c r="C58" s="180" t="s">
        <v>3018</v>
      </c>
      <c r="D58" s="184">
        <v>80542</v>
      </c>
      <c r="E58" s="184">
        <v>86295</v>
      </c>
      <c r="F58" s="153">
        <v>115060</v>
      </c>
      <c r="G58" s="2"/>
    </row>
    <row r="59" spans="1:7">
      <c r="A59" s="93">
        <v>77</v>
      </c>
      <c r="B59" s="179" t="s">
        <v>1543</v>
      </c>
      <c r="C59" s="180" t="s">
        <v>3019</v>
      </c>
      <c r="D59" s="184">
        <v>81169</v>
      </c>
      <c r="E59" s="184">
        <v>86966</v>
      </c>
      <c r="F59" s="153">
        <v>115955</v>
      </c>
      <c r="G59" s="2"/>
    </row>
    <row r="60" spans="1:7">
      <c r="A60" s="93">
        <v>78</v>
      </c>
      <c r="B60" s="179" t="s">
        <v>1544</v>
      </c>
      <c r="C60" s="180" t="s">
        <v>3020</v>
      </c>
      <c r="D60" s="184">
        <v>81921</v>
      </c>
      <c r="E60" s="184">
        <v>87773</v>
      </c>
      <c r="F60" s="153">
        <v>117030</v>
      </c>
      <c r="G60" s="2"/>
    </row>
    <row r="61" spans="1:7">
      <c r="A61" s="93">
        <v>79</v>
      </c>
      <c r="B61" s="179" t="s">
        <v>1545</v>
      </c>
      <c r="C61" s="180" t="s">
        <v>3021</v>
      </c>
      <c r="D61" s="184">
        <v>82551</v>
      </c>
      <c r="E61" s="184">
        <v>88448</v>
      </c>
      <c r="F61" s="153">
        <v>117930</v>
      </c>
      <c r="G61" s="2"/>
    </row>
    <row r="62" spans="1:7">
      <c r="A62" s="93">
        <v>80</v>
      </c>
      <c r="B62" s="179" t="s">
        <v>1546</v>
      </c>
      <c r="C62" s="180" t="s">
        <v>3022</v>
      </c>
      <c r="D62" s="184">
        <v>83178</v>
      </c>
      <c r="E62" s="184">
        <v>89119</v>
      </c>
      <c r="F62" s="153">
        <v>118825</v>
      </c>
      <c r="G62" s="2"/>
    </row>
    <row r="63" spans="1:7">
      <c r="A63" s="93">
        <v>81</v>
      </c>
      <c r="B63" s="179" t="s">
        <v>1547</v>
      </c>
      <c r="C63" s="180" t="s">
        <v>3023</v>
      </c>
      <c r="D63" s="184">
        <v>83930</v>
      </c>
      <c r="E63" s="184">
        <v>89925</v>
      </c>
      <c r="F63" s="153">
        <v>119900</v>
      </c>
      <c r="G63" s="2"/>
    </row>
    <row r="64" spans="1:7">
      <c r="A64" s="93">
        <v>82</v>
      </c>
      <c r="B64" s="179" t="s">
        <v>1548</v>
      </c>
      <c r="C64" s="180" t="s">
        <v>3024</v>
      </c>
      <c r="D64" s="184">
        <v>84564</v>
      </c>
      <c r="E64" s="184">
        <v>90604</v>
      </c>
      <c r="F64" s="153">
        <v>120805</v>
      </c>
      <c r="G64" s="2"/>
    </row>
    <row r="65" spans="1:7">
      <c r="A65" s="93">
        <v>83</v>
      </c>
      <c r="B65" s="179" t="s">
        <v>1549</v>
      </c>
      <c r="C65" s="180" t="s">
        <v>3025</v>
      </c>
      <c r="D65" s="184">
        <v>85316</v>
      </c>
      <c r="E65" s="184">
        <v>91410</v>
      </c>
      <c r="F65" s="153">
        <v>121880</v>
      </c>
      <c r="G65" s="2"/>
    </row>
    <row r="66" spans="1:7">
      <c r="A66" s="93">
        <v>84</v>
      </c>
      <c r="B66" s="179" t="s">
        <v>1550</v>
      </c>
      <c r="C66" s="180" t="s">
        <v>3026</v>
      </c>
      <c r="D66" s="184">
        <v>85943</v>
      </c>
      <c r="E66" s="184">
        <v>92081</v>
      </c>
      <c r="F66" s="153">
        <v>122775</v>
      </c>
      <c r="G66" s="2"/>
    </row>
    <row r="67" spans="1:7">
      <c r="A67" s="93">
        <v>85</v>
      </c>
      <c r="B67" s="179" t="s">
        <v>1551</v>
      </c>
      <c r="C67" s="180" t="s">
        <v>3027</v>
      </c>
      <c r="D67" s="184">
        <v>86569</v>
      </c>
      <c r="E67" s="184">
        <v>92753</v>
      </c>
      <c r="F67" s="153">
        <v>123670</v>
      </c>
      <c r="G67" s="2"/>
    </row>
    <row r="68" spans="1:7">
      <c r="A68" s="93">
        <v>86</v>
      </c>
      <c r="B68" s="179" t="s">
        <v>1552</v>
      </c>
      <c r="C68" s="180" t="s">
        <v>3028</v>
      </c>
      <c r="D68" s="184">
        <v>87325</v>
      </c>
      <c r="E68" s="184">
        <v>93563</v>
      </c>
      <c r="F68" s="153">
        <v>124750</v>
      </c>
      <c r="G68" s="2"/>
    </row>
    <row r="69" spans="1:7">
      <c r="A69" s="93">
        <v>87</v>
      </c>
      <c r="B69" s="179" t="s">
        <v>1553</v>
      </c>
      <c r="C69" s="180" t="s">
        <v>3029</v>
      </c>
      <c r="D69" s="184">
        <v>87952</v>
      </c>
      <c r="E69" s="184">
        <v>94234</v>
      </c>
      <c r="F69" s="153">
        <v>125645</v>
      </c>
      <c r="G69" s="2"/>
    </row>
    <row r="70" spans="1:7">
      <c r="A70" s="93">
        <v>88</v>
      </c>
      <c r="B70" s="179" t="s">
        <v>1554</v>
      </c>
      <c r="C70" s="180" t="s">
        <v>3030</v>
      </c>
      <c r="D70" s="184">
        <v>88582</v>
      </c>
      <c r="E70" s="184">
        <v>94909</v>
      </c>
      <c r="F70" s="153">
        <v>126545</v>
      </c>
      <c r="G70" s="2"/>
    </row>
    <row r="71" spans="1:7">
      <c r="A71" s="93">
        <v>89</v>
      </c>
      <c r="B71" s="179" t="s">
        <v>1555</v>
      </c>
      <c r="C71" s="180" t="s">
        <v>3031</v>
      </c>
      <c r="D71" s="184">
        <v>89338</v>
      </c>
      <c r="E71" s="184">
        <v>95719</v>
      </c>
      <c r="F71" s="153">
        <v>127625</v>
      </c>
      <c r="G71" s="2"/>
    </row>
    <row r="72" spans="1:7">
      <c r="A72" s="93">
        <v>90</v>
      </c>
      <c r="B72" s="179" t="s">
        <v>1556</v>
      </c>
      <c r="C72" s="180" t="s">
        <v>3032</v>
      </c>
      <c r="D72" s="184">
        <v>89964</v>
      </c>
      <c r="E72" s="184">
        <v>96390</v>
      </c>
      <c r="F72" s="153">
        <v>128520</v>
      </c>
      <c r="G72" s="2"/>
    </row>
    <row r="73" spans="1:7">
      <c r="A73" s="93">
        <v>91</v>
      </c>
      <c r="B73" s="179" t="s">
        <v>1557</v>
      </c>
      <c r="C73" s="180" t="s">
        <v>3033</v>
      </c>
      <c r="D73" s="184">
        <v>90591</v>
      </c>
      <c r="E73" s="184">
        <v>97061</v>
      </c>
      <c r="F73" s="153">
        <v>129415</v>
      </c>
      <c r="G73" s="2"/>
    </row>
    <row r="74" spans="1:7">
      <c r="A74" s="93">
        <v>92</v>
      </c>
      <c r="B74" s="179" t="s">
        <v>1558</v>
      </c>
      <c r="C74" s="180" t="s">
        <v>3034</v>
      </c>
      <c r="D74" s="184">
        <v>91221</v>
      </c>
      <c r="E74" s="184">
        <v>97736</v>
      </c>
      <c r="F74" s="153">
        <v>130315</v>
      </c>
      <c r="G74" s="2"/>
    </row>
    <row r="75" spans="1:7">
      <c r="A75" s="93">
        <v>93</v>
      </c>
      <c r="B75" s="179" t="s">
        <v>1559</v>
      </c>
      <c r="C75" s="180" t="s">
        <v>3035</v>
      </c>
      <c r="D75" s="184">
        <v>91977</v>
      </c>
      <c r="E75" s="184">
        <v>98546</v>
      </c>
      <c r="F75" s="153">
        <v>131395</v>
      </c>
      <c r="G75" s="2"/>
    </row>
    <row r="76" spans="1:7">
      <c r="A76" s="93">
        <v>94</v>
      </c>
      <c r="B76" s="179" t="s">
        <v>1560</v>
      </c>
      <c r="C76" s="180" t="s">
        <v>3036</v>
      </c>
      <c r="D76" s="184">
        <v>92603</v>
      </c>
      <c r="E76" s="184">
        <v>99218</v>
      </c>
      <c r="F76" s="153">
        <v>132290</v>
      </c>
      <c r="G76" s="2"/>
    </row>
    <row r="77" spans="1:7">
      <c r="A77" s="93">
        <v>95</v>
      </c>
      <c r="B77" s="179" t="s">
        <v>1561</v>
      </c>
      <c r="C77" s="180" t="s">
        <v>3037</v>
      </c>
      <c r="D77" s="184">
        <v>93230</v>
      </c>
      <c r="E77" s="184">
        <v>99889</v>
      </c>
      <c r="F77" s="153">
        <v>133185</v>
      </c>
      <c r="G77" s="2"/>
    </row>
    <row r="78" spans="1:7">
      <c r="A78" s="93">
        <v>96</v>
      </c>
      <c r="B78" s="179" t="s">
        <v>1562</v>
      </c>
      <c r="C78" s="180" t="s">
        <v>3038</v>
      </c>
      <c r="D78" s="184">
        <v>93856</v>
      </c>
      <c r="E78" s="184">
        <v>100560</v>
      </c>
      <c r="F78" s="153">
        <v>134080</v>
      </c>
      <c r="G78" s="2"/>
    </row>
    <row r="79" spans="1:7">
      <c r="A79" s="93">
        <v>97</v>
      </c>
      <c r="B79" s="179" t="s">
        <v>1563</v>
      </c>
      <c r="C79" s="180" t="s">
        <v>3039</v>
      </c>
      <c r="D79" s="184">
        <v>94486</v>
      </c>
      <c r="E79" s="184">
        <v>101235</v>
      </c>
      <c r="F79" s="153">
        <v>134980</v>
      </c>
      <c r="G79" s="2"/>
    </row>
    <row r="80" spans="1:7">
      <c r="A80" s="93">
        <v>98</v>
      </c>
      <c r="B80" s="179" t="s">
        <v>1564</v>
      </c>
      <c r="C80" s="180" t="s">
        <v>3040</v>
      </c>
      <c r="D80" s="184">
        <v>95242</v>
      </c>
      <c r="E80" s="184">
        <v>102045</v>
      </c>
      <c r="F80" s="153">
        <v>136060</v>
      </c>
      <c r="G80" s="2"/>
    </row>
    <row r="81" spans="1:7">
      <c r="A81" s="93">
        <v>99</v>
      </c>
      <c r="B81" s="179" t="s">
        <v>1565</v>
      </c>
      <c r="C81" s="180" t="s">
        <v>3041</v>
      </c>
      <c r="D81" s="184">
        <v>95869</v>
      </c>
      <c r="E81" s="184">
        <v>102716</v>
      </c>
      <c r="F81" s="153">
        <v>136955</v>
      </c>
      <c r="G81" s="2"/>
    </row>
    <row r="82" spans="1:7">
      <c r="A82" s="93">
        <v>100</v>
      </c>
      <c r="B82" s="179" t="s">
        <v>1566</v>
      </c>
      <c r="C82" s="180" t="s">
        <v>3042</v>
      </c>
      <c r="D82" s="184">
        <v>96495</v>
      </c>
      <c r="E82" s="184">
        <v>103388</v>
      </c>
      <c r="F82" s="153">
        <v>137850</v>
      </c>
      <c r="G82" s="2"/>
    </row>
    <row r="83" spans="1:7">
      <c r="A83" s="93">
        <v>101</v>
      </c>
      <c r="B83" s="179" t="s">
        <v>1567</v>
      </c>
      <c r="C83" s="180" t="s">
        <v>3043</v>
      </c>
      <c r="D83" s="184">
        <v>97129</v>
      </c>
      <c r="E83" s="184">
        <v>104066</v>
      </c>
      <c r="F83" s="153">
        <v>138755</v>
      </c>
      <c r="G83" s="2"/>
    </row>
    <row r="84" spans="1:7">
      <c r="A84" s="93">
        <v>102</v>
      </c>
      <c r="B84" s="179" t="s">
        <v>1568</v>
      </c>
      <c r="C84" s="180" t="s">
        <v>3044</v>
      </c>
      <c r="D84" s="184">
        <v>97755</v>
      </c>
      <c r="E84" s="184">
        <v>104738</v>
      </c>
      <c r="F84" s="153">
        <v>139650</v>
      </c>
      <c r="G84" s="2"/>
    </row>
    <row r="85" spans="1:7">
      <c r="A85" s="93">
        <v>103</v>
      </c>
      <c r="B85" s="179" t="s">
        <v>1569</v>
      </c>
      <c r="C85" s="180" t="s">
        <v>3045</v>
      </c>
      <c r="D85" s="184">
        <v>98382</v>
      </c>
      <c r="E85" s="184">
        <v>105409</v>
      </c>
      <c r="F85" s="153">
        <v>140545</v>
      </c>
      <c r="G85" s="2"/>
    </row>
    <row r="86" spans="1:7">
      <c r="A86" s="93">
        <v>104</v>
      </c>
      <c r="B86" s="179" t="s">
        <v>1570</v>
      </c>
      <c r="C86" s="180" t="s">
        <v>3046</v>
      </c>
      <c r="D86" s="184">
        <v>99134</v>
      </c>
      <c r="E86" s="184">
        <v>106215</v>
      </c>
      <c r="F86" s="153">
        <v>141620</v>
      </c>
      <c r="G86" s="2"/>
    </row>
    <row r="87" spans="1:7">
      <c r="A87" s="93">
        <v>105</v>
      </c>
      <c r="B87" s="179" t="s">
        <v>1571</v>
      </c>
      <c r="C87" s="180" t="s">
        <v>3047</v>
      </c>
      <c r="D87" s="184">
        <v>99764</v>
      </c>
      <c r="E87" s="184">
        <v>106890</v>
      </c>
      <c r="F87" s="153">
        <v>142520</v>
      </c>
      <c r="G87" s="2"/>
    </row>
    <row r="88" spans="1:7">
      <c r="A88" s="93">
        <v>106</v>
      </c>
      <c r="B88" s="179" t="s">
        <v>1572</v>
      </c>
      <c r="C88" s="180" t="s">
        <v>3048</v>
      </c>
      <c r="D88" s="184">
        <v>100394</v>
      </c>
      <c r="E88" s="184">
        <v>107565</v>
      </c>
      <c r="F88" s="153">
        <v>143420</v>
      </c>
      <c r="G88" s="2"/>
    </row>
    <row r="89" spans="1:7">
      <c r="A89" s="93">
        <v>107</v>
      </c>
      <c r="B89" s="179" t="s">
        <v>1573</v>
      </c>
      <c r="C89" s="180" t="s">
        <v>3049</v>
      </c>
      <c r="D89" s="184">
        <v>101021</v>
      </c>
      <c r="E89" s="184">
        <v>108236</v>
      </c>
      <c r="F89" s="153">
        <v>144315</v>
      </c>
      <c r="G89" s="2"/>
    </row>
    <row r="90" spans="1:7">
      <c r="A90" s="93">
        <v>108</v>
      </c>
      <c r="B90" s="179" t="s">
        <v>1574</v>
      </c>
      <c r="C90" s="180" t="s">
        <v>3050</v>
      </c>
      <c r="D90" s="184">
        <v>101647</v>
      </c>
      <c r="E90" s="184">
        <v>108908</v>
      </c>
      <c r="F90" s="153">
        <v>145210</v>
      </c>
      <c r="G90" s="2"/>
    </row>
    <row r="91" spans="1:7">
      <c r="A91" s="93">
        <v>109</v>
      </c>
      <c r="B91" s="179" t="s">
        <v>1575</v>
      </c>
      <c r="C91" s="180" t="s">
        <v>3051</v>
      </c>
      <c r="D91" s="184">
        <v>102277</v>
      </c>
      <c r="E91" s="184">
        <v>109583</v>
      </c>
      <c r="F91" s="153">
        <v>146110</v>
      </c>
      <c r="G91" s="2"/>
    </row>
    <row r="92" spans="1:7">
      <c r="A92" s="93">
        <v>110</v>
      </c>
      <c r="B92" s="179" t="s">
        <v>1576</v>
      </c>
      <c r="C92" s="180" t="s">
        <v>3052</v>
      </c>
      <c r="D92" s="184">
        <v>102907</v>
      </c>
      <c r="E92" s="184">
        <v>110258</v>
      </c>
      <c r="F92" s="153">
        <v>147010</v>
      </c>
      <c r="G92" s="2"/>
    </row>
    <row r="93" spans="1:7">
      <c r="A93" s="93">
        <v>111</v>
      </c>
      <c r="B93" s="179" t="s">
        <v>1577</v>
      </c>
      <c r="C93" s="180" t="s">
        <v>3053</v>
      </c>
      <c r="D93" s="184">
        <v>103534</v>
      </c>
      <c r="E93" s="184">
        <v>110929</v>
      </c>
      <c r="F93" s="153">
        <v>147905</v>
      </c>
      <c r="G93" s="2"/>
    </row>
    <row r="94" spans="1:7">
      <c r="A94" s="93">
        <v>112</v>
      </c>
      <c r="B94" s="179" t="s">
        <v>1578</v>
      </c>
      <c r="C94" s="180" t="s">
        <v>3054</v>
      </c>
      <c r="D94" s="184">
        <v>104160</v>
      </c>
      <c r="E94" s="184">
        <v>111600</v>
      </c>
      <c r="F94" s="153">
        <v>148800</v>
      </c>
      <c r="G94" s="2"/>
    </row>
    <row r="95" spans="1:7">
      <c r="A95" s="93">
        <v>113</v>
      </c>
      <c r="B95" s="179" t="s">
        <v>1579</v>
      </c>
      <c r="C95" s="180" t="s">
        <v>3055</v>
      </c>
      <c r="D95" s="184">
        <v>104790</v>
      </c>
      <c r="E95" s="184">
        <v>112275</v>
      </c>
      <c r="F95" s="153">
        <v>149700</v>
      </c>
      <c r="G95" s="2"/>
    </row>
    <row r="96" spans="1:7">
      <c r="A96" s="93">
        <v>114</v>
      </c>
      <c r="B96" s="179" t="s">
        <v>1580</v>
      </c>
      <c r="C96" s="180" t="s">
        <v>3056</v>
      </c>
      <c r="D96" s="184">
        <v>105417</v>
      </c>
      <c r="E96" s="184">
        <v>112946</v>
      </c>
      <c r="F96" s="153">
        <v>150595</v>
      </c>
      <c r="G96" s="2"/>
    </row>
    <row r="97" spans="1:7">
      <c r="A97" s="93">
        <v>115</v>
      </c>
      <c r="B97" s="179" t="s">
        <v>1581</v>
      </c>
      <c r="C97" s="180" t="s">
        <v>3057</v>
      </c>
      <c r="D97" s="184">
        <v>106047</v>
      </c>
      <c r="E97" s="184">
        <v>113621</v>
      </c>
      <c r="F97" s="153">
        <v>151495</v>
      </c>
      <c r="G97" s="2"/>
    </row>
    <row r="98" spans="1:7">
      <c r="A98" s="93">
        <v>116</v>
      </c>
      <c r="B98" s="179" t="s">
        <v>1582</v>
      </c>
      <c r="C98" s="180" t="s">
        <v>3058</v>
      </c>
      <c r="D98" s="184">
        <v>106677</v>
      </c>
      <c r="E98" s="184">
        <v>114296</v>
      </c>
      <c r="F98" s="153">
        <v>152395</v>
      </c>
      <c r="G98" s="2"/>
    </row>
    <row r="99" spans="1:7">
      <c r="A99" s="93">
        <v>117</v>
      </c>
      <c r="B99" s="179" t="s">
        <v>1583</v>
      </c>
      <c r="C99" s="180" t="s">
        <v>3059</v>
      </c>
      <c r="D99" s="184">
        <v>107303</v>
      </c>
      <c r="E99" s="184">
        <v>114968</v>
      </c>
      <c r="F99" s="153">
        <v>153290</v>
      </c>
      <c r="G99" s="2"/>
    </row>
    <row r="100" spans="1:7">
      <c r="A100" s="93">
        <v>118</v>
      </c>
      <c r="B100" s="179" t="s">
        <v>1584</v>
      </c>
      <c r="C100" s="180" t="s">
        <v>3060</v>
      </c>
      <c r="D100" s="184">
        <v>107930</v>
      </c>
      <c r="E100" s="184">
        <v>115639</v>
      </c>
      <c r="F100" s="153">
        <v>154185</v>
      </c>
      <c r="G100" s="2"/>
    </row>
    <row r="101" spans="1:7">
      <c r="A101" s="93">
        <v>119</v>
      </c>
      <c r="B101" s="179" t="s">
        <v>1585</v>
      </c>
      <c r="C101" s="180" t="s">
        <v>3061</v>
      </c>
      <c r="D101" s="184">
        <v>108560</v>
      </c>
      <c r="E101" s="184">
        <v>116314</v>
      </c>
      <c r="F101" s="153">
        <v>155085</v>
      </c>
      <c r="G101" s="2"/>
    </row>
    <row r="102" spans="1:7">
      <c r="A102" s="93">
        <v>120</v>
      </c>
      <c r="B102" s="179" t="s">
        <v>1586</v>
      </c>
      <c r="C102" s="180" t="s">
        <v>3062</v>
      </c>
      <c r="D102" s="184">
        <v>109190</v>
      </c>
      <c r="E102" s="184">
        <v>116989</v>
      </c>
      <c r="F102" s="153">
        <v>155985</v>
      </c>
      <c r="G102" s="2"/>
    </row>
    <row r="103" spans="1:7">
      <c r="A103" s="93">
        <v>121</v>
      </c>
      <c r="B103" s="179" t="s">
        <v>1587</v>
      </c>
      <c r="C103" s="180" t="s">
        <v>3063</v>
      </c>
      <c r="D103" s="184">
        <v>109816</v>
      </c>
      <c r="E103" s="184">
        <v>117660</v>
      </c>
      <c r="F103" s="153">
        <v>156880</v>
      </c>
      <c r="G103" s="2"/>
    </row>
    <row r="104" spans="1:7">
      <c r="A104" s="93">
        <v>122</v>
      </c>
      <c r="B104" s="179" t="s">
        <v>1588</v>
      </c>
      <c r="C104" s="180" t="s">
        <v>3064</v>
      </c>
      <c r="D104" s="184">
        <v>110443</v>
      </c>
      <c r="E104" s="184">
        <v>118331</v>
      </c>
      <c r="F104" s="153">
        <v>157775</v>
      </c>
      <c r="G104" s="2"/>
    </row>
    <row r="105" spans="1:7">
      <c r="A105" s="93">
        <v>123</v>
      </c>
      <c r="B105" s="179" t="s">
        <v>1589</v>
      </c>
      <c r="C105" s="180" t="s">
        <v>3065</v>
      </c>
      <c r="D105" s="184">
        <v>111073</v>
      </c>
      <c r="E105" s="184">
        <v>119006</v>
      </c>
      <c r="F105" s="153">
        <v>158675</v>
      </c>
      <c r="G105" s="2"/>
    </row>
    <row r="106" spans="1:7">
      <c r="A106" s="93">
        <v>124</v>
      </c>
      <c r="B106" s="179" t="s">
        <v>1590</v>
      </c>
      <c r="C106" s="180" t="s">
        <v>3066</v>
      </c>
      <c r="D106" s="184">
        <v>111699</v>
      </c>
      <c r="E106" s="184">
        <v>119678</v>
      </c>
      <c r="F106" s="153">
        <v>159570</v>
      </c>
      <c r="G106" s="2"/>
    </row>
    <row r="107" spans="1:7">
      <c r="A107" s="93">
        <v>125</v>
      </c>
      <c r="B107" s="179" t="s">
        <v>1591</v>
      </c>
      <c r="C107" s="180" t="s">
        <v>3067</v>
      </c>
      <c r="D107" s="184">
        <v>112329</v>
      </c>
      <c r="E107" s="184">
        <v>120353</v>
      </c>
      <c r="F107" s="153">
        <v>160470</v>
      </c>
      <c r="G107" s="2"/>
    </row>
    <row r="108" spans="1:7">
      <c r="A108" s="93">
        <v>126</v>
      </c>
      <c r="B108" s="179" t="s">
        <v>1592</v>
      </c>
      <c r="C108" s="180" t="s">
        <v>3068</v>
      </c>
      <c r="D108" s="184">
        <v>112959</v>
      </c>
      <c r="E108" s="184">
        <v>121028</v>
      </c>
      <c r="F108" s="153">
        <v>161370</v>
      </c>
      <c r="G108" s="2"/>
    </row>
    <row r="109" spans="1:7">
      <c r="A109" s="93">
        <v>127</v>
      </c>
      <c r="B109" s="179" t="s">
        <v>1593</v>
      </c>
      <c r="C109" s="180" t="s">
        <v>3069</v>
      </c>
      <c r="D109" s="184">
        <v>113586</v>
      </c>
      <c r="E109" s="184">
        <v>121699</v>
      </c>
      <c r="F109" s="153">
        <v>162265</v>
      </c>
      <c r="G109" s="2"/>
    </row>
    <row r="110" spans="1:7">
      <c r="A110" s="93">
        <v>128</v>
      </c>
      <c r="B110" s="179" t="s">
        <v>1594</v>
      </c>
      <c r="C110" s="180" t="s">
        <v>3070</v>
      </c>
      <c r="D110" s="184">
        <v>114212</v>
      </c>
      <c r="E110" s="184">
        <v>122370</v>
      </c>
      <c r="F110" s="153">
        <v>163160</v>
      </c>
      <c r="G110" s="2"/>
    </row>
    <row r="111" spans="1:7">
      <c r="A111" s="93">
        <v>129</v>
      </c>
      <c r="B111" s="179" t="s">
        <v>1595</v>
      </c>
      <c r="C111" s="180" t="s">
        <v>3071</v>
      </c>
      <c r="D111" s="184">
        <v>114839</v>
      </c>
      <c r="E111" s="184">
        <v>123041</v>
      </c>
      <c r="F111" s="153">
        <v>164055</v>
      </c>
      <c r="G111" s="2"/>
    </row>
    <row r="112" spans="1:7">
      <c r="A112" s="93">
        <v>130</v>
      </c>
      <c r="B112" s="179" t="s">
        <v>1596</v>
      </c>
      <c r="C112" s="180" t="s">
        <v>3072</v>
      </c>
      <c r="D112" s="184">
        <v>115472</v>
      </c>
      <c r="E112" s="184">
        <v>123720</v>
      </c>
      <c r="F112" s="153">
        <v>164960</v>
      </c>
      <c r="G112" s="2"/>
    </row>
    <row r="113" spans="1:7">
      <c r="A113" s="93">
        <v>131</v>
      </c>
      <c r="B113" s="179" t="s">
        <v>1597</v>
      </c>
      <c r="C113" s="180" t="s">
        <v>3073</v>
      </c>
      <c r="D113" s="184">
        <v>115973</v>
      </c>
      <c r="E113" s="184">
        <v>124256</v>
      </c>
      <c r="F113" s="153">
        <v>165675</v>
      </c>
      <c r="G113" s="2"/>
    </row>
    <row r="114" spans="1:7">
      <c r="A114" s="93">
        <v>132</v>
      </c>
      <c r="B114" s="179" t="s">
        <v>1598</v>
      </c>
      <c r="C114" s="180" t="s">
        <v>3074</v>
      </c>
      <c r="D114" s="184">
        <v>116603</v>
      </c>
      <c r="E114" s="184">
        <v>124931</v>
      </c>
      <c r="F114" s="153">
        <v>166575</v>
      </c>
      <c r="G114" s="2"/>
    </row>
    <row r="115" spans="1:7">
      <c r="A115" s="93">
        <v>133</v>
      </c>
      <c r="B115" s="179" t="s">
        <v>1599</v>
      </c>
      <c r="C115" s="180" t="s">
        <v>3075</v>
      </c>
      <c r="D115" s="184">
        <v>117229</v>
      </c>
      <c r="E115" s="184">
        <v>125603</v>
      </c>
      <c r="F115" s="153">
        <v>167470</v>
      </c>
      <c r="G115" s="2"/>
    </row>
    <row r="116" spans="1:7">
      <c r="A116" s="93">
        <v>134</v>
      </c>
      <c r="B116" s="179" t="s">
        <v>1600</v>
      </c>
      <c r="C116" s="180" t="s">
        <v>3076</v>
      </c>
      <c r="D116" s="184">
        <v>117856</v>
      </c>
      <c r="E116" s="184">
        <v>126274</v>
      </c>
      <c r="F116" s="153">
        <v>168365</v>
      </c>
      <c r="G116" s="2"/>
    </row>
    <row r="117" spans="1:7">
      <c r="A117" s="93">
        <v>135</v>
      </c>
      <c r="B117" s="179" t="s">
        <v>1601</v>
      </c>
      <c r="C117" s="180" t="s">
        <v>3077</v>
      </c>
      <c r="D117" s="184">
        <v>118486</v>
      </c>
      <c r="E117" s="184">
        <v>126949</v>
      </c>
      <c r="F117" s="153">
        <v>169265</v>
      </c>
      <c r="G117" s="2"/>
    </row>
    <row r="118" spans="1:7">
      <c r="A118" s="93">
        <v>136</v>
      </c>
      <c r="B118" s="179" t="s">
        <v>1602</v>
      </c>
      <c r="C118" s="180" t="s">
        <v>3078</v>
      </c>
      <c r="D118" s="184">
        <v>119116</v>
      </c>
      <c r="E118" s="184">
        <v>127624</v>
      </c>
      <c r="F118" s="153">
        <v>170165</v>
      </c>
      <c r="G118" s="2"/>
    </row>
    <row r="119" spans="1:7">
      <c r="A119" s="93">
        <v>137</v>
      </c>
      <c r="B119" s="179" t="s">
        <v>1603</v>
      </c>
      <c r="C119" s="180" t="s">
        <v>3079</v>
      </c>
      <c r="D119" s="184">
        <v>119742</v>
      </c>
      <c r="E119" s="184">
        <v>128295</v>
      </c>
      <c r="F119" s="153">
        <v>171060</v>
      </c>
      <c r="G119" s="2"/>
    </row>
    <row r="120" spans="1:7">
      <c r="A120" s="93">
        <v>138</v>
      </c>
      <c r="B120" s="179" t="s">
        <v>1604</v>
      </c>
      <c r="C120" s="180" t="s">
        <v>3080</v>
      </c>
      <c r="D120" s="184">
        <v>120246</v>
      </c>
      <c r="E120" s="184">
        <v>128835</v>
      </c>
      <c r="F120" s="153">
        <v>171780</v>
      </c>
      <c r="G120" s="2"/>
    </row>
    <row r="121" spans="1:7">
      <c r="A121" s="93">
        <v>139</v>
      </c>
      <c r="B121" s="179" t="s">
        <v>1605</v>
      </c>
      <c r="C121" s="180" t="s">
        <v>3081</v>
      </c>
      <c r="D121" s="184">
        <v>120873</v>
      </c>
      <c r="E121" s="184">
        <v>129506</v>
      </c>
      <c r="F121" s="153">
        <v>172675</v>
      </c>
      <c r="G121" s="2"/>
    </row>
    <row r="122" spans="1:7">
      <c r="A122" s="93">
        <v>140</v>
      </c>
      <c r="B122" s="179" t="s">
        <v>1606</v>
      </c>
      <c r="C122" s="180" t="s">
        <v>3082</v>
      </c>
      <c r="D122" s="184">
        <v>121499</v>
      </c>
      <c r="E122" s="184">
        <v>130178</v>
      </c>
      <c r="F122" s="153">
        <v>173570</v>
      </c>
      <c r="G122" s="2"/>
    </row>
    <row r="123" spans="1:7">
      <c r="A123" s="93">
        <v>141</v>
      </c>
      <c r="B123" s="179" t="s">
        <v>1607</v>
      </c>
      <c r="C123" s="180" t="s">
        <v>3083</v>
      </c>
      <c r="D123" s="184">
        <v>122129</v>
      </c>
      <c r="E123" s="184">
        <v>130853</v>
      </c>
      <c r="F123" s="153">
        <v>174470</v>
      </c>
      <c r="G123" s="2"/>
    </row>
    <row r="124" spans="1:7">
      <c r="A124" s="93">
        <v>142</v>
      </c>
      <c r="B124" s="179" t="s">
        <v>1608</v>
      </c>
      <c r="C124" s="180" t="s">
        <v>3084</v>
      </c>
      <c r="D124" s="184">
        <v>122756</v>
      </c>
      <c r="E124" s="184">
        <v>131524</v>
      </c>
      <c r="F124" s="153">
        <v>175365</v>
      </c>
      <c r="G124" s="2"/>
    </row>
    <row r="125" spans="1:7">
      <c r="A125" s="93">
        <v>143</v>
      </c>
      <c r="B125" s="179" t="s">
        <v>1609</v>
      </c>
      <c r="C125" s="180" t="s">
        <v>3085</v>
      </c>
      <c r="D125" s="184">
        <v>123386</v>
      </c>
      <c r="E125" s="184">
        <v>132199</v>
      </c>
      <c r="F125" s="153">
        <v>176265</v>
      </c>
      <c r="G125" s="2"/>
    </row>
    <row r="126" spans="1:7">
      <c r="A126" s="93">
        <v>144</v>
      </c>
      <c r="B126" s="179" t="s">
        <v>1610</v>
      </c>
      <c r="C126" s="180" t="s">
        <v>3086</v>
      </c>
      <c r="D126" s="184">
        <v>123890</v>
      </c>
      <c r="E126" s="184">
        <v>132739</v>
      </c>
      <c r="F126" s="153">
        <v>176985</v>
      </c>
      <c r="G126" s="2"/>
    </row>
    <row r="127" spans="1:7">
      <c r="A127" s="93">
        <v>145</v>
      </c>
      <c r="B127" s="179" t="s">
        <v>1611</v>
      </c>
      <c r="C127" s="180" t="s">
        <v>3087</v>
      </c>
      <c r="D127" s="184">
        <v>124516</v>
      </c>
      <c r="E127" s="184">
        <v>133410</v>
      </c>
      <c r="F127" s="153">
        <v>177880</v>
      </c>
      <c r="G127" s="2"/>
    </row>
    <row r="128" spans="1:7">
      <c r="A128" s="93">
        <v>146</v>
      </c>
      <c r="B128" s="179" t="s">
        <v>1612</v>
      </c>
      <c r="C128" s="180" t="s">
        <v>3088</v>
      </c>
      <c r="D128" s="184">
        <v>125146</v>
      </c>
      <c r="E128" s="184">
        <v>134085</v>
      </c>
      <c r="F128" s="153">
        <v>178780</v>
      </c>
      <c r="G128" s="2"/>
    </row>
    <row r="129" spans="1:7">
      <c r="A129" s="93">
        <v>147</v>
      </c>
      <c r="B129" s="179" t="s">
        <v>1613</v>
      </c>
      <c r="C129" s="180" t="s">
        <v>3089</v>
      </c>
      <c r="D129" s="184">
        <v>125773</v>
      </c>
      <c r="E129" s="184">
        <v>134756</v>
      </c>
      <c r="F129" s="153">
        <v>179675</v>
      </c>
      <c r="G129" s="2"/>
    </row>
    <row r="130" spans="1:7">
      <c r="A130" s="93">
        <v>148</v>
      </c>
      <c r="B130" s="179" t="s">
        <v>1614</v>
      </c>
      <c r="C130" s="180" t="s">
        <v>3090</v>
      </c>
      <c r="D130" s="184">
        <v>126273</v>
      </c>
      <c r="E130" s="184">
        <v>135293</v>
      </c>
      <c r="F130" s="153">
        <v>180390</v>
      </c>
      <c r="G130" s="2"/>
    </row>
    <row r="131" spans="1:7">
      <c r="A131" s="93">
        <v>149</v>
      </c>
      <c r="B131" s="179" t="s">
        <v>1615</v>
      </c>
      <c r="C131" s="180" t="s">
        <v>3091</v>
      </c>
      <c r="D131" s="184">
        <v>126903</v>
      </c>
      <c r="E131" s="184">
        <v>135968</v>
      </c>
      <c r="F131" s="153">
        <v>181290</v>
      </c>
      <c r="G131" s="2"/>
    </row>
    <row r="132" spans="1:7">
      <c r="A132" s="93">
        <v>150</v>
      </c>
      <c r="B132" s="179" t="s">
        <v>1616</v>
      </c>
      <c r="C132" s="180" t="s">
        <v>3092</v>
      </c>
      <c r="D132" s="184">
        <v>127533</v>
      </c>
      <c r="E132" s="184">
        <v>136643</v>
      </c>
      <c r="F132" s="153">
        <v>182190</v>
      </c>
      <c r="G132" s="2"/>
    </row>
    <row r="133" spans="1:7">
      <c r="A133" s="93">
        <v>151</v>
      </c>
      <c r="B133" s="179" t="s">
        <v>1617</v>
      </c>
      <c r="C133" s="180" t="s">
        <v>3093</v>
      </c>
      <c r="D133" s="184">
        <v>128160</v>
      </c>
      <c r="E133" s="184">
        <v>137314</v>
      </c>
      <c r="F133" s="153">
        <v>183085</v>
      </c>
      <c r="G133" s="2"/>
    </row>
    <row r="134" spans="1:7">
      <c r="A134" s="93">
        <v>152</v>
      </c>
      <c r="B134" s="179" t="s">
        <v>1618</v>
      </c>
      <c r="C134" s="180" t="s">
        <v>3094</v>
      </c>
      <c r="D134" s="184">
        <v>128790</v>
      </c>
      <c r="E134" s="184">
        <v>137989</v>
      </c>
      <c r="F134" s="153">
        <v>183985</v>
      </c>
      <c r="G134" s="2"/>
    </row>
    <row r="135" spans="1:7">
      <c r="A135" s="93">
        <v>153</v>
      </c>
      <c r="B135" s="179" t="s">
        <v>1619</v>
      </c>
      <c r="C135" s="180" t="s">
        <v>3095</v>
      </c>
      <c r="D135" s="184">
        <v>129290</v>
      </c>
      <c r="E135" s="184">
        <v>138525</v>
      </c>
      <c r="F135" s="153">
        <v>184700</v>
      </c>
      <c r="G135" s="2"/>
    </row>
    <row r="136" spans="1:7">
      <c r="A136" s="93">
        <v>154</v>
      </c>
      <c r="B136" s="179" t="s">
        <v>1620</v>
      </c>
      <c r="C136" s="180" t="s">
        <v>3096</v>
      </c>
      <c r="D136" s="184">
        <v>129920</v>
      </c>
      <c r="E136" s="184">
        <v>139200</v>
      </c>
      <c r="F136" s="153">
        <v>185600</v>
      </c>
      <c r="G136" s="2"/>
    </row>
    <row r="137" spans="1:7">
      <c r="A137" s="93">
        <v>155</v>
      </c>
      <c r="B137" s="179" t="s">
        <v>1621</v>
      </c>
      <c r="C137" s="180" t="s">
        <v>3097</v>
      </c>
      <c r="D137" s="184">
        <v>130547</v>
      </c>
      <c r="E137" s="184">
        <v>139871</v>
      </c>
      <c r="F137" s="153">
        <v>186495</v>
      </c>
      <c r="G137" s="2"/>
    </row>
    <row r="138" spans="1:7">
      <c r="A138" s="93">
        <v>156</v>
      </c>
      <c r="B138" s="179" t="s">
        <v>1622</v>
      </c>
      <c r="C138" s="180" t="s">
        <v>3098</v>
      </c>
      <c r="D138" s="184">
        <v>131051</v>
      </c>
      <c r="E138" s="184">
        <v>140411</v>
      </c>
      <c r="F138" s="153">
        <v>187215</v>
      </c>
      <c r="G138" s="2"/>
    </row>
    <row r="139" spans="1:7">
      <c r="A139" s="93">
        <v>157</v>
      </c>
      <c r="B139" s="179" t="s">
        <v>1623</v>
      </c>
      <c r="C139" s="180" t="s">
        <v>3099</v>
      </c>
      <c r="D139" s="184">
        <v>131681</v>
      </c>
      <c r="E139" s="184">
        <v>141086</v>
      </c>
      <c r="F139" s="153">
        <v>188115</v>
      </c>
      <c r="G139" s="2"/>
    </row>
    <row r="140" spans="1:7">
      <c r="A140" s="93">
        <v>158</v>
      </c>
      <c r="B140" s="179" t="s">
        <v>1624</v>
      </c>
      <c r="C140" s="180" t="s">
        <v>3100</v>
      </c>
      <c r="D140" s="184">
        <v>132307</v>
      </c>
      <c r="E140" s="184">
        <v>141758</v>
      </c>
      <c r="F140" s="153">
        <v>189010</v>
      </c>
      <c r="G140" s="2"/>
    </row>
    <row r="141" spans="1:7">
      <c r="A141" s="93">
        <v>159</v>
      </c>
      <c r="B141" s="179" t="s">
        <v>1625</v>
      </c>
      <c r="C141" s="180" t="s">
        <v>3101</v>
      </c>
      <c r="D141" s="184">
        <v>132934</v>
      </c>
      <c r="E141" s="184">
        <v>142429</v>
      </c>
      <c r="F141" s="153">
        <v>189905</v>
      </c>
      <c r="G141" s="2"/>
    </row>
    <row r="142" spans="1:7">
      <c r="A142" s="93">
        <v>160</v>
      </c>
      <c r="B142" s="179" t="s">
        <v>1626</v>
      </c>
      <c r="C142" s="180" t="s">
        <v>3102</v>
      </c>
      <c r="D142" s="184">
        <v>133438</v>
      </c>
      <c r="E142" s="184">
        <v>142969</v>
      </c>
      <c r="F142" s="153">
        <v>190625</v>
      </c>
      <c r="G142" s="2"/>
    </row>
    <row r="143" spans="1:7">
      <c r="A143" s="93">
        <v>161</v>
      </c>
      <c r="B143" s="179" t="s">
        <v>1627</v>
      </c>
      <c r="C143" s="180" t="s">
        <v>3103</v>
      </c>
      <c r="D143" s="184">
        <v>134064</v>
      </c>
      <c r="E143" s="184">
        <v>143640</v>
      </c>
      <c r="F143" s="153">
        <v>191520</v>
      </c>
      <c r="G143" s="2"/>
    </row>
    <row r="144" spans="1:7">
      <c r="A144" s="93">
        <v>162</v>
      </c>
      <c r="B144" s="179" t="s">
        <v>1628</v>
      </c>
      <c r="C144" s="180" t="s">
        <v>3104</v>
      </c>
      <c r="D144" s="184">
        <v>134694</v>
      </c>
      <c r="E144" s="184">
        <v>144315</v>
      </c>
      <c r="F144" s="153">
        <v>192420</v>
      </c>
      <c r="G144" s="2"/>
    </row>
    <row r="145" spans="1:7">
      <c r="A145" s="93">
        <v>163</v>
      </c>
      <c r="B145" s="179" t="s">
        <v>1629</v>
      </c>
      <c r="C145" s="180" t="s">
        <v>3105</v>
      </c>
      <c r="D145" s="184">
        <v>135195</v>
      </c>
      <c r="E145" s="184">
        <v>144851</v>
      </c>
      <c r="F145" s="153">
        <v>193135</v>
      </c>
      <c r="G145" s="2"/>
    </row>
    <row r="146" spans="1:7">
      <c r="A146" s="93">
        <v>164</v>
      </c>
      <c r="B146" s="179" t="s">
        <v>1630</v>
      </c>
      <c r="C146" s="180" t="s">
        <v>3106</v>
      </c>
      <c r="D146" s="184">
        <v>135825</v>
      </c>
      <c r="E146" s="184">
        <v>145526</v>
      </c>
      <c r="F146" s="153">
        <v>194035</v>
      </c>
      <c r="G146" s="2"/>
    </row>
    <row r="147" spans="1:7">
      <c r="A147" s="93">
        <v>165</v>
      </c>
      <c r="B147" s="179" t="s">
        <v>1631</v>
      </c>
      <c r="C147" s="180" t="s">
        <v>3107</v>
      </c>
      <c r="D147" s="184">
        <v>136455</v>
      </c>
      <c r="E147" s="184">
        <v>146201</v>
      </c>
      <c r="F147" s="153">
        <v>194935</v>
      </c>
      <c r="G147" s="2"/>
    </row>
    <row r="148" spans="1:7">
      <c r="A148" s="93">
        <v>166</v>
      </c>
      <c r="B148" s="179" t="s">
        <v>1632</v>
      </c>
      <c r="C148" s="180" t="s">
        <v>3108</v>
      </c>
      <c r="D148" s="184">
        <v>136959</v>
      </c>
      <c r="E148" s="184">
        <v>146741</v>
      </c>
      <c r="F148" s="153">
        <v>195655</v>
      </c>
      <c r="G148" s="2"/>
    </row>
    <row r="149" spans="1:7">
      <c r="A149" s="93">
        <v>167</v>
      </c>
      <c r="B149" s="179" t="s">
        <v>1633</v>
      </c>
      <c r="C149" s="180" t="s">
        <v>3109</v>
      </c>
      <c r="D149" s="184">
        <v>137585</v>
      </c>
      <c r="E149" s="184">
        <v>147413</v>
      </c>
      <c r="F149" s="153">
        <v>196550</v>
      </c>
      <c r="G149" s="2"/>
    </row>
    <row r="150" spans="1:7">
      <c r="A150" s="93">
        <v>168</v>
      </c>
      <c r="B150" s="179" t="s">
        <v>1634</v>
      </c>
      <c r="C150" s="180" t="s">
        <v>3110</v>
      </c>
      <c r="D150" s="184">
        <v>138212</v>
      </c>
      <c r="E150" s="184">
        <v>148084</v>
      </c>
      <c r="F150" s="153">
        <v>197445</v>
      </c>
      <c r="G150" s="2"/>
    </row>
    <row r="151" spans="1:7">
      <c r="A151" s="93">
        <v>169</v>
      </c>
      <c r="B151" s="179" t="s">
        <v>1635</v>
      </c>
      <c r="C151" s="180" t="s">
        <v>3111</v>
      </c>
      <c r="D151" s="184">
        <v>138716</v>
      </c>
      <c r="E151" s="184">
        <v>148624</v>
      </c>
      <c r="F151" s="153">
        <v>198165</v>
      </c>
      <c r="G151" s="2"/>
    </row>
    <row r="152" spans="1:7">
      <c r="A152" s="93">
        <v>170</v>
      </c>
      <c r="B152" s="179" t="s">
        <v>1636</v>
      </c>
      <c r="C152" s="180" t="s">
        <v>3112</v>
      </c>
      <c r="D152" s="184">
        <v>139342</v>
      </c>
      <c r="E152" s="184">
        <v>149295</v>
      </c>
      <c r="F152" s="153">
        <v>199060</v>
      </c>
      <c r="G152" s="2"/>
    </row>
    <row r="153" spans="1:7">
      <c r="A153" s="93">
        <v>171</v>
      </c>
      <c r="B153" s="179" t="s">
        <v>1637</v>
      </c>
      <c r="C153" s="180" t="s">
        <v>3113</v>
      </c>
      <c r="D153" s="184">
        <v>139969</v>
      </c>
      <c r="E153" s="184">
        <v>149966</v>
      </c>
      <c r="F153" s="153">
        <v>199955</v>
      </c>
      <c r="G153" s="2"/>
    </row>
    <row r="154" spans="1:7">
      <c r="A154" s="93">
        <v>172</v>
      </c>
      <c r="B154" s="179" t="s">
        <v>1638</v>
      </c>
      <c r="C154" s="180" t="s">
        <v>3114</v>
      </c>
      <c r="D154" s="184">
        <v>140473</v>
      </c>
      <c r="E154" s="184">
        <v>150506</v>
      </c>
      <c r="F154" s="153">
        <v>200675</v>
      </c>
      <c r="G154" s="2"/>
    </row>
    <row r="155" spans="1:7">
      <c r="A155" s="93">
        <v>173</v>
      </c>
      <c r="B155" s="179" t="s">
        <v>1639</v>
      </c>
      <c r="C155" s="180" t="s">
        <v>3115</v>
      </c>
      <c r="D155" s="184">
        <v>141103</v>
      </c>
      <c r="E155" s="184">
        <v>151181</v>
      </c>
      <c r="F155" s="153">
        <v>201575</v>
      </c>
      <c r="G155" s="2"/>
    </row>
    <row r="156" spans="1:7">
      <c r="A156" s="93">
        <v>174</v>
      </c>
      <c r="B156" s="179" t="s">
        <v>1640</v>
      </c>
      <c r="C156" s="180" t="s">
        <v>3116</v>
      </c>
      <c r="D156" s="184">
        <v>141603</v>
      </c>
      <c r="E156" s="184">
        <v>151718</v>
      </c>
      <c r="F156" s="153">
        <v>202290</v>
      </c>
      <c r="G156" s="2"/>
    </row>
    <row r="157" spans="1:7">
      <c r="A157" s="93">
        <v>175</v>
      </c>
      <c r="B157" s="179" t="s">
        <v>1641</v>
      </c>
      <c r="C157" s="180" t="s">
        <v>3117</v>
      </c>
      <c r="D157" s="184">
        <v>142233</v>
      </c>
      <c r="E157" s="184">
        <v>152393</v>
      </c>
      <c r="F157" s="153">
        <v>203190</v>
      </c>
      <c r="G157" s="2"/>
    </row>
    <row r="158" spans="1:7">
      <c r="A158" s="93">
        <v>176</v>
      </c>
      <c r="B158" s="179" t="s">
        <v>1642</v>
      </c>
      <c r="C158" s="180" t="s">
        <v>3118</v>
      </c>
      <c r="D158" s="184">
        <v>142863</v>
      </c>
      <c r="E158" s="184">
        <v>153068</v>
      </c>
      <c r="F158" s="153">
        <v>204090</v>
      </c>
      <c r="G158" s="2"/>
    </row>
    <row r="159" spans="1:7">
      <c r="A159" s="93">
        <v>177</v>
      </c>
      <c r="B159" s="179" t="s">
        <v>1643</v>
      </c>
      <c r="C159" s="180" t="s">
        <v>3119</v>
      </c>
      <c r="D159" s="184">
        <v>143364</v>
      </c>
      <c r="E159" s="184">
        <v>153604</v>
      </c>
      <c r="F159" s="153">
        <v>204805</v>
      </c>
      <c r="G159" s="2"/>
    </row>
    <row r="160" spans="1:7">
      <c r="A160" s="93">
        <v>178</v>
      </c>
      <c r="B160" s="179" t="s">
        <v>1644</v>
      </c>
      <c r="C160" s="180" t="s">
        <v>3120</v>
      </c>
      <c r="D160" s="184">
        <v>143990</v>
      </c>
      <c r="E160" s="184">
        <v>154275</v>
      </c>
      <c r="F160" s="153">
        <v>205700</v>
      </c>
      <c r="G160" s="2"/>
    </row>
    <row r="161" spans="1:7">
      <c r="A161" s="93">
        <v>179</v>
      </c>
      <c r="B161" s="179" t="s">
        <v>1645</v>
      </c>
      <c r="C161" s="180" t="s">
        <v>3121</v>
      </c>
      <c r="D161" s="184">
        <v>144494</v>
      </c>
      <c r="E161" s="184">
        <v>154815</v>
      </c>
      <c r="F161" s="153">
        <v>206420</v>
      </c>
      <c r="G161" s="2"/>
    </row>
    <row r="162" spans="1:7">
      <c r="A162" s="93">
        <v>180</v>
      </c>
      <c r="B162" s="179" t="s">
        <v>1646</v>
      </c>
      <c r="C162" s="180" t="s">
        <v>3122</v>
      </c>
      <c r="D162" s="184">
        <v>145121</v>
      </c>
      <c r="E162" s="184">
        <v>155486</v>
      </c>
      <c r="F162" s="153">
        <v>207315</v>
      </c>
      <c r="G162" s="2"/>
    </row>
    <row r="163" spans="1:7">
      <c r="A163" s="93">
        <v>181</v>
      </c>
      <c r="B163" s="179" t="s">
        <v>1647</v>
      </c>
      <c r="C163" s="180" t="s">
        <v>3123</v>
      </c>
      <c r="D163" s="184">
        <v>145751</v>
      </c>
      <c r="E163" s="184">
        <v>156161</v>
      </c>
      <c r="F163" s="153">
        <v>208215</v>
      </c>
      <c r="G163" s="2"/>
    </row>
    <row r="164" spans="1:7">
      <c r="A164" s="93">
        <v>182</v>
      </c>
      <c r="B164" s="179" t="s">
        <v>1648</v>
      </c>
      <c r="C164" s="180" t="s">
        <v>3124</v>
      </c>
      <c r="D164" s="184">
        <v>146251</v>
      </c>
      <c r="E164" s="184">
        <v>156698</v>
      </c>
      <c r="F164" s="153">
        <v>208930</v>
      </c>
      <c r="G164" s="2"/>
    </row>
    <row r="165" spans="1:7">
      <c r="A165" s="93">
        <v>183</v>
      </c>
      <c r="B165" s="179" t="s">
        <v>1649</v>
      </c>
      <c r="C165" s="180" t="s">
        <v>3125</v>
      </c>
      <c r="D165" s="184">
        <v>146885</v>
      </c>
      <c r="E165" s="184">
        <v>157376</v>
      </c>
      <c r="F165" s="153">
        <v>209835</v>
      </c>
      <c r="G165" s="2"/>
    </row>
    <row r="166" spans="1:7">
      <c r="A166" s="93">
        <v>184</v>
      </c>
      <c r="B166" s="179" t="s">
        <v>1650</v>
      </c>
      <c r="C166" s="180" t="s">
        <v>3126</v>
      </c>
      <c r="D166" s="184">
        <v>147385</v>
      </c>
      <c r="E166" s="184">
        <v>157913</v>
      </c>
      <c r="F166" s="153">
        <v>210550</v>
      </c>
      <c r="G166" s="2"/>
    </row>
    <row r="167" spans="1:7">
      <c r="A167" s="93">
        <v>185</v>
      </c>
      <c r="B167" s="179" t="s">
        <v>1651</v>
      </c>
      <c r="C167" s="180" t="s">
        <v>3127</v>
      </c>
      <c r="D167" s="184">
        <v>148015</v>
      </c>
      <c r="E167" s="184">
        <v>158588</v>
      </c>
      <c r="F167" s="153">
        <v>211450</v>
      </c>
      <c r="G167" s="2"/>
    </row>
    <row r="168" spans="1:7">
      <c r="A168" s="93">
        <v>186</v>
      </c>
      <c r="B168" s="179" t="s">
        <v>1652</v>
      </c>
      <c r="C168" s="180" t="s">
        <v>3128</v>
      </c>
      <c r="D168" s="184">
        <v>148516</v>
      </c>
      <c r="E168" s="184">
        <v>159124</v>
      </c>
      <c r="F168" s="153">
        <v>212165</v>
      </c>
      <c r="G168" s="2"/>
    </row>
    <row r="169" spans="1:7">
      <c r="A169" s="93">
        <v>187</v>
      </c>
      <c r="B169" s="179" t="s">
        <v>1653</v>
      </c>
      <c r="C169" s="180" t="s">
        <v>3129</v>
      </c>
      <c r="D169" s="184">
        <v>149142</v>
      </c>
      <c r="E169" s="184">
        <v>159795</v>
      </c>
      <c r="F169" s="153">
        <v>213060</v>
      </c>
      <c r="G169" s="2"/>
    </row>
    <row r="170" spans="1:7">
      <c r="A170" s="93">
        <v>188</v>
      </c>
      <c r="B170" s="179" t="s">
        <v>1654</v>
      </c>
      <c r="C170" s="180" t="s">
        <v>3130</v>
      </c>
      <c r="D170" s="184">
        <v>149772</v>
      </c>
      <c r="E170" s="184">
        <v>160470</v>
      </c>
      <c r="F170" s="153">
        <v>213960</v>
      </c>
      <c r="G170" s="2"/>
    </row>
    <row r="171" spans="1:7">
      <c r="A171" s="93">
        <v>189</v>
      </c>
      <c r="B171" s="179" t="s">
        <v>1655</v>
      </c>
      <c r="C171" s="180" t="s">
        <v>3131</v>
      </c>
      <c r="D171" s="184">
        <v>150273</v>
      </c>
      <c r="E171" s="184">
        <v>161006</v>
      </c>
      <c r="F171" s="153">
        <v>214675</v>
      </c>
      <c r="G171" s="2"/>
    </row>
    <row r="172" spans="1:7">
      <c r="A172" s="93">
        <v>190</v>
      </c>
      <c r="B172" s="179" t="s">
        <v>1656</v>
      </c>
      <c r="C172" s="180" t="s">
        <v>3132</v>
      </c>
      <c r="D172" s="184">
        <v>150903</v>
      </c>
      <c r="E172" s="184">
        <v>161681</v>
      </c>
      <c r="F172" s="153">
        <v>215575</v>
      </c>
      <c r="G172" s="2"/>
    </row>
    <row r="173" spans="1:7">
      <c r="A173" s="93">
        <v>191</v>
      </c>
      <c r="B173" s="179" t="s">
        <v>1657</v>
      </c>
      <c r="C173" s="180" t="s">
        <v>3133</v>
      </c>
      <c r="D173" s="184">
        <v>151403</v>
      </c>
      <c r="E173" s="184">
        <v>162218</v>
      </c>
      <c r="F173" s="153">
        <v>216290</v>
      </c>
      <c r="G173" s="2"/>
    </row>
    <row r="174" spans="1:7">
      <c r="A174" s="93">
        <v>192</v>
      </c>
      <c r="B174" s="179" t="s">
        <v>1658</v>
      </c>
      <c r="C174" s="180" t="s">
        <v>3134</v>
      </c>
      <c r="D174" s="184">
        <v>152033</v>
      </c>
      <c r="E174" s="184">
        <v>162893</v>
      </c>
      <c r="F174" s="153">
        <v>217190</v>
      </c>
      <c r="G174" s="2"/>
    </row>
    <row r="175" spans="1:7">
      <c r="A175" s="93">
        <v>193</v>
      </c>
      <c r="B175" s="179" t="s">
        <v>1659</v>
      </c>
      <c r="C175" s="180" t="s">
        <v>3135</v>
      </c>
      <c r="D175" s="184">
        <v>152534</v>
      </c>
      <c r="E175" s="184">
        <v>163429</v>
      </c>
      <c r="F175" s="153">
        <v>217905</v>
      </c>
      <c r="G175" s="2"/>
    </row>
    <row r="176" spans="1:7">
      <c r="A176" s="93">
        <v>194</v>
      </c>
      <c r="B176" s="179" t="s">
        <v>1660</v>
      </c>
      <c r="C176" s="180" t="s">
        <v>3136</v>
      </c>
      <c r="D176" s="184">
        <v>153167</v>
      </c>
      <c r="E176" s="184">
        <v>164108</v>
      </c>
      <c r="F176" s="153">
        <v>218810</v>
      </c>
      <c r="G176" s="2"/>
    </row>
    <row r="177" spans="1:7">
      <c r="A177" s="93">
        <v>195</v>
      </c>
      <c r="B177" s="179" t="s">
        <v>1661</v>
      </c>
      <c r="C177" s="180" t="s">
        <v>3137</v>
      </c>
      <c r="D177" s="184">
        <v>153668</v>
      </c>
      <c r="E177" s="184">
        <v>164644</v>
      </c>
      <c r="F177" s="153">
        <v>219525</v>
      </c>
      <c r="G177" s="2"/>
    </row>
    <row r="178" spans="1:7">
      <c r="A178" s="93">
        <v>196</v>
      </c>
      <c r="B178" s="179" t="s">
        <v>1662</v>
      </c>
      <c r="C178" s="180" t="s">
        <v>3138</v>
      </c>
      <c r="D178" s="184">
        <v>154298</v>
      </c>
      <c r="E178" s="184">
        <v>165319</v>
      </c>
      <c r="F178" s="153">
        <v>220425</v>
      </c>
      <c r="G178" s="2"/>
    </row>
    <row r="179" spans="1:7">
      <c r="A179" s="93">
        <v>197</v>
      </c>
      <c r="B179" s="179" t="s">
        <v>1663</v>
      </c>
      <c r="C179" s="180" t="s">
        <v>3139</v>
      </c>
      <c r="D179" s="184">
        <v>154798</v>
      </c>
      <c r="E179" s="184">
        <v>165855</v>
      </c>
      <c r="F179" s="153">
        <v>221140</v>
      </c>
      <c r="G179" s="2"/>
    </row>
    <row r="180" spans="1:7">
      <c r="A180" s="93">
        <v>198</v>
      </c>
      <c r="B180" s="179" t="s">
        <v>1664</v>
      </c>
      <c r="C180" s="180" t="s">
        <v>3140</v>
      </c>
      <c r="D180" s="184">
        <v>155425</v>
      </c>
      <c r="E180" s="184">
        <v>166526</v>
      </c>
      <c r="F180" s="153">
        <v>222035</v>
      </c>
      <c r="G180" s="2"/>
    </row>
    <row r="181" spans="1:7">
      <c r="A181" s="93">
        <v>199</v>
      </c>
      <c r="B181" s="179" t="s">
        <v>1665</v>
      </c>
      <c r="C181" s="180" t="s">
        <v>3141</v>
      </c>
      <c r="D181" s="184">
        <v>155929</v>
      </c>
      <c r="E181" s="184">
        <v>167066</v>
      </c>
      <c r="F181" s="153">
        <v>222755</v>
      </c>
      <c r="G181" s="2"/>
    </row>
    <row r="182" spans="1:7">
      <c r="A182" s="93">
        <v>200</v>
      </c>
      <c r="B182" s="179" t="s">
        <v>1666</v>
      </c>
      <c r="C182" s="180" t="s">
        <v>3142</v>
      </c>
      <c r="D182" s="184">
        <v>156555</v>
      </c>
      <c r="E182" s="184">
        <v>167738</v>
      </c>
      <c r="F182" s="153">
        <v>223650</v>
      </c>
      <c r="G182" s="2"/>
    </row>
    <row r="183" spans="1:7">
      <c r="A183" s="93">
        <v>210</v>
      </c>
      <c r="B183" s="179" t="s">
        <v>1667</v>
      </c>
      <c r="C183" s="180" t="s">
        <v>3143</v>
      </c>
      <c r="D183" s="184">
        <v>162085</v>
      </c>
      <c r="E183" s="184">
        <v>173663</v>
      </c>
      <c r="F183" s="153">
        <v>231550</v>
      </c>
      <c r="G183" s="2"/>
    </row>
    <row r="184" spans="1:7">
      <c r="A184" s="101">
        <v>220</v>
      </c>
      <c r="B184" s="179" t="s">
        <v>1668</v>
      </c>
      <c r="C184" s="180" t="s">
        <v>3144</v>
      </c>
      <c r="D184" s="184">
        <v>167738</v>
      </c>
      <c r="E184" s="184">
        <v>179719</v>
      </c>
      <c r="F184" s="153">
        <v>239625</v>
      </c>
      <c r="G184" s="2"/>
    </row>
    <row r="185" spans="1:7">
      <c r="A185" s="101">
        <v>230</v>
      </c>
      <c r="B185" s="179" t="s">
        <v>1669</v>
      </c>
      <c r="C185" s="180" t="s">
        <v>3145</v>
      </c>
      <c r="D185" s="184">
        <v>173142</v>
      </c>
      <c r="E185" s="184">
        <v>185509</v>
      </c>
      <c r="F185" s="153">
        <v>247345</v>
      </c>
      <c r="G185" s="2"/>
    </row>
    <row r="186" spans="1:7">
      <c r="A186" s="101">
        <v>240</v>
      </c>
      <c r="B186" s="179" t="s">
        <v>1670</v>
      </c>
      <c r="C186" s="180" t="s">
        <v>3146</v>
      </c>
      <c r="D186" s="184">
        <v>178668</v>
      </c>
      <c r="E186" s="184">
        <v>191430</v>
      </c>
      <c r="F186" s="153">
        <v>255240</v>
      </c>
      <c r="G186" s="2"/>
    </row>
    <row r="187" spans="1:7">
      <c r="A187" s="101">
        <v>250</v>
      </c>
      <c r="B187" s="179" t="s">
        <v>1671</v>
      </c>
      <c r="C187" s="180" t="s">
        <v>3147</v>
      </c>
      <c r="D187" s="184">
        <v>184076</v>
      </c>
      <c r="E187" s="184">
        <v>197224</v>
      </c>
      <c r="F187" s="153">
        <v>262965</v>
      </c>
      <c r="G187" s="2"/>
    </row>
    <row r="188" spans="1:7">
      <c r="A188" s="101">
        <v>260</v>
      </c>
      <c r="B188" s="179" t="s">
        <v>1672</v>
      </c>
      <c r="C188" s="180" t="s">
        <v>3148</v>
      </c>
      <c r="D188" s="184">
        <v>189476</v>
      </c>
      <c r="E188" s="184">
        <v>203010</v>
      </c>
      <c r="F188" s="153">
        <v>270680</v>
      </c>
      <c r="G188" s="2"/>
    </row>
    <row r="189" spans="1:7">
      <c r="A189" s="101">
        <v>270</v>
      </c>
      <c r="B189" s="179" t="s">
        <v>1673</v>
      </c>
      <c r="C189" s="180" t="s">
        <v>3149</v>
      </c>
      <c r="D189" s="184">
        <v>194754</v>
      </c>
      <c r="E189" s="184">
        <v>208665</v>
      </c>
      <c r="F189" s="153">
        <v>278220</v>
      </c>
      <c r="G189" s="2"/>
    </row>
    <row r="190" spans="1:7">
      <c r="A190" s="101">
        <v>280</v>
      </c>
      <c r="B190" s="179" t="s">
        <v>1674</v>
      </c>
      <c r="C190" s="180" t="s">
        <v>3150</v>
      </c>
      <c r="D190" s="184">
        <v>200029</v>
      </c>
      <c r="E190" s="184">
        <v>214316</v>
      </c>
      <c r="F190" s="153">
        <v>285755</v>
      </c>
      <c r="G190" s="2"/>
    </row>
    <row r="191" spans="1:7">
      <c r="A191" s="101">
        <v>290</v>
      </c>
      <c r="B191" s="179" t="s">
        <v>1675</v>
      </c>
      <c r="C191" s="180" t="s">
        <v>3151</v>
      </c>
      <c r="D191" s="184">
        <v>205307</v>
      </c>
      <c r="E191" s="184">
        <v>219971</v>
      </c>
      <c r="F191" s="153">
        <v>293295</v>
      </c>
      <c r="G191" s="2"/>
    </row>
    <row r="192" spans="1:7">
      <c r="A192" s="101">
        <v>300</v>
      </c>
      <c r="B192" s="179" t="s">
        <v>1676</v>
      </c>
      <c r="C192" s="180" t="s">
        <v>3152</v>
      </c>
      <c r="D192" s="184">
        <v>210459</v>
      </c>
      <c r="E192" s="184">
        <v>225491</v>
      </c>
      <c r="F192" s="153">
        <v>300655</v>
      </c>
      <c r="G192" s="2"/>
    </row>
    <row r="193" spans="1:7">
      <c r="A193" s="101">
        <v>310</v>
      </c>
      <c r="B193" s="179" t="s">
        <v>1677</v>
      </c>
      <c r="C193" s="180" t="s">
        <v>3153</v>
      </c>
      <c r="D193" s="184">
        <v>215737</v>
      </c>
      <c r="E193" s="184">
        <v>231146</v>
      </c>
      <c r="F193" s="153">
        <v>308195</v>
      </c>
      <c r="G193" s="2"/>
    </row>
    <row r="194" spans="1:7">
      <c r="A194" s="101">
        <v>320</v>
      </c>
      <c r="B194" s="179" t="s">
        <v>1678</v>
      </c>
      <c r="C194" s="180" t="s">
        <v>3154</v>
      </c>
      <c r="D194" s="184">
        <v>220889</v>
      </c>
      <c r="E194" s="184">
        <v>236666</v>
      </c>
      <c r="F194" s="153">
        <v>315555</v>
      </c>
      <c r="G194" s="2"/>
    </row>
    <row r="195" spans="1:7">
      <c r="A195" s="101">
        <v>330</v>
      </c>
      <c r="B195" s="179" t="s">
        <v>1679</v>
      </c>
      <c r="C195" s="180" t="s">
        <v>3155</v>
      </c>
      <c r="D195" s="184">
        <v>225915</v>
      </c>
      <c r="E195" s="184">
        <v>242051</v>
      </c>
      <c r="F195" s="153">
        <v>322735</v>
      </c>
      <c r="G195" s="2"/>
    </row>
    <row r="196" spans="1:7">
      <c r="A196" s="101">
        <v>340</v>
      </c>
      <c r="B196" s="179" t="s">
        <v>1680</v>
      </c>
      <c r="C196" s="180" t="s">
        <v>3156</v>
      </c>
      <c r="D196" s="184">
        <v>231063</v>
      </c>
      <c r="E196" s="184">
        <v>247568</v>
      </c>
      <c r="F196" s="153">
        <v>330090</v>
      </c>
      <c r="G196" s="2"/>
    </row>
    <row r="197" spans="1:7">
      <c r="A197" s="101">
        <v>350</v>
      </c>
      <c r="B197" s="179" t="s">
        <v>1681</v>
      </c>
      <c r="C197" s="180" t="s">
        <v>3157</v>
      </c>
      <c r="D197" s="184">
        <v>236093</v>
      </c>
      <c r="E197" s="184">
        <v>252956</v>
      </c>
      <c r="F197" s="153">
        <v>337275</v>
      </c>
      <c r="G197" s="2"/>
    </row>
    <row r="198" spans="1:7">
      <c r="A198" s="101">
        <v>360</v>
      </c>
      <c r="B198" s="179" t="s">
        <v>1682</v>
      </c>
      <c r="C198" s="180" t="s">
        <v>3158</v>
      </c>
      <c r="D198" s="184">
        <v>241119</v>
      </c>
      <c r="E198" s="184">
        <v>258341</v>
      </c>
      <c r="F198" s="153">
        <v>344455</v>
      </c>
      <c r="G198" s="2"/>
    </row>
    <row r="199" spans="1:7">
      <c r="A199" s="101">
        <v>370</v>
      </c>
      <c r="B199" s="179" t="s">
        <v>1683</v>
      </c>
      <c r="C199" s="180" t="s">
        <v>3159</v>
      </c>
      <c r="D199" s="184">
        <v>246141</v>
      </c>
      <c r="E199" s="184">
        <v>263723</v>
      </c>
      <c r="F199" s="153">
        <v>351630</v>
      </c>
      <c r="G199" s="2"/>
    </row>
    <row r="200" spans="1:7">
      <c r="A200" s="101">
        <v>380</v>
      </c>
      <c r="B200" s="179" t="s">
        <v>1684</v>
      </c>
      <c r="C200" s="180" t="s">
        <v>3160</v>
      </c>
      <c r="D200" s="184">
        <v>251045</v>
      </c>
      <c r="E200" s="184">
        <v>268976</v>
      </c>
      <c r="F200" s="153">
        <v>358635</v>
      </c>
      <c r="G200" s="2"/>
    </row>
    <row r="201" spans="1:7">
      <c r="A201" s="101">
        <v>390</v>
      </c>
      <c r="B201" s="179" t="s">
        <v>1685</v>
      </c>
      <c r="C201" s="180" t="s">
        <v>3161</v>
      </c>
      <c r="D201" s="184">
        <v>256067</v>
      </c>
      <c r="E201" s="184">
        <v>274358</v>
      </c>
      <c r="F201" s="153">
        <v>365810</v>
      </c>
      <c r="G201" s="2"/>
    </row>
    <row r="202" spans="1:7">
      <c r="A202" s="101">
        <v>400</v>
      </c>
      <c r="B202" s="179" t="s">
        <v>1686</v>
      </c>
      <c r="C202" s="180" t="s">
        <v>3162</v>
      </c>
      <c r="D202" s="184">
        <v>260967</v>
      </c>
      <c r="E202" s="184">
        <v>279608</v>
      </c>
      <c r="F202" s="153">
        <v>372810</v>
      </c>
      <c r="G202" s="2"/>
    </row>
    <row r="203" spans="1:7">
      <c r="A203" s="101">
        <v>410</v>
      </c>
      <c r="B203" s="179" t="s">
        <v>1687</v>
      </c>
      <c r="C203" s="180" t="s">
        <v>3163</v>
      </c>
      <c r="D203" s="184">
        <v>265871</v>
      </c>
      <c r="E203" s="184">
        <v>284861</v>
      </c>
      <c r="F203" s="153">
        <v>379815</v>
      </c>
      <c r="G203" s="2"/>
    </row>
    <row r="204" spans="1:7">
      <c r="A204" s="101">
        <v>420</v>
      </c>
      <c r="B204" s="179" t="s">
        <v>1688</v>
      </c>
      <c r="C204" s="180" t="s">
        <v>3164</v>
      </c>
      <c r="D204" s="184">
        <v>270771</v>
      </c>
      <c r="E204" s="184">
        <v>290111</v>
      </c>
      <c r="F204" s="153">
        <v>386815</v>
      </c>
      <c r="G204" s="2"/>
    </row>
    <row r="205" spans="1:7">
      <c r="A205" s="101">
        <v>430</v>
      </c>
      <c r="B205" s="179" t="s">
        <v>1689</v>
      </c>
      <c r="C205" s="180" t="s">
        <v>3165</v>
      </c>
      <c r="D205" s="184">
        <v>275545</v>
      </c>
      <c r="E205" s="184">
        <v>295226</v>
      </c>
      <c r="F205" s="153">
        <v>393635</v>
      </c>
      <c r="G205" s="2"/>
    </row>
    <row r="206" spans="1:7">
      <c r="A206" s="101">
        <v>440</v>
      </c>
      <c r="B206" s="179" t="s">
        <v>1690</v>
      </c>
      <c r="C206" s="180" t="s">
        <v>3166</v>
      </c>
      <c r="D206" s="184">
        <v>280445</v>
      </c>
      <c r="E206" s="184">
        <v>300476</v>
      </c>
      <c r="F206" s="153">
        <v>400635</v>
      </c>
      <c r="G206" s="2"/>
    </row>
    <row r="207" spans="1:7">
      <c r="A207" s="101">
        <v>450</v>
      </c>
      <c r="B207" s="179" t="s">
        <v>1691</v>
      </c>
      <c r="C207" s="180" t="s">
        <v>3167</v>
      </c>
      <c r="D207" s="184">
        <v>285219</v>
      </c>
      <c r="E207" s="184">
        <v>305591</v>
      </c>
      <c r="F207" s="153">
        <v>407455</v>
      </c>
      <c r="G207" s="2"/>
    </row>
    <row r="208" spans="1:7">
      <c r="A208" s="101">
        <v>460</v>
      </c>
      <c r="B208" s="179" t="s">
        <v>1692</v>
      </c>
      <c r="C208" s="180" t="s">
        <v>3168</v>
      </c>
      <c r="D208" s="184">
        <v>289993</v>
      </c>
      <c r="E208" s="184">
        <v>310706</v>
      </c>
      <c r="F208" s="153">
        <v>414275</v>
      </c>
      <c r="G208" s="2"/>
    </row>
    <row r="209" spans="1:7">
      <c r="A209" s="101">
        <v>470</v>
      </c>
      <c r="B209" s="179" t="s">
        <v>1693</v>
      </c>
      <c r="C209" s="180" t="s">
        <v>3169</v>
      </c>
      <c r="D209" s="184">
        <v>294767</v>
      </c>
      <c r="E209" s="184">
        <v>315821</v>
      </c>
      <c r="F209" s="153">
        <v>421095</v>
      </c>
      <c r="G209" s="2"/>
    </row>
    <row r="210" spans="1:7">
      <c r="A210" s="101">
        <v>480</v>
      </c>
      <c r="B210" s="179" t="s">
        <v>1694</v>
      </c>
      <c r="C210" s="180" t="s">
        <v>3170</v>
      </c>
      <c r="D210" s="184">
        <v>299418</v>
      </c>
      <c r="E210" s="184">
        <v>320805</v>
      </c>
      <c r="F210" s="153">
        <v>427740</v>
      </c>
      <c r="G210" s="2"/>
    </row>
    <row r="211" spans="1:7">
      <c r="A211" s="101">
        <v>490</v>
      </c>
      <c r="B211" s="179" t="s">
        <v>1695</v>
      </c>
      <c r="C211" s="180" t="s">
        <v>3171</v>
      </c>
      <c r="D211" s="184">
        <v>304192</v>
      </c>
      <c r="E211" s="184">
        <v>325920</v>
      </c>
      <c r="F211" s="153">
        <v>434560</v>
      </c>
      <c r="G211" s="2"/>
    </row>
    <row r="212" spans="1:7">
      <c r="A212" s="101">
        <v>500</v>
      </c>
      <c r="B212" s="179" t="s">
        <v>1696</v>
      </c>
      <c r="C212" s="180" t="s">
        <v>3172</v>
      </c>
      <c r="D212" s="184">
        <v>308840</v>
      </c>
      <c r="E212" s="184">
        <v>330900</v>
      </c>
      <c r="F212" s="153">
        <v>441200</v>
      </c>
      <c r="G212" s="2"/>
    </row>
    <row r="213" spans="1:7">
      <c r="A213" s="101">
        <v>525</v>
      </c>
      <c r="B213" s="179" t="s">
        <v>1697</v>
      </c>
      <c r="C213" s="180" t="s">
        <v>3173</v>
      </c>
      <c r="D213" s="184">
        <v>320527</v>
      </c>
      <c r="E213" s="184">
        <v>343421</v>
      </c>
      <c r="F213" s="153">
        <v>457895</v>
      </c>
      <c r="G213" s="2"/>
    </row>
    <row r="214" spans="1:7">
      <c r="A214" s="101">
        <v>550</v>
      </c>
      <c r="B214" s="179" t="s">
        <v>1698</v>
      </c>
      <c r="C214" s="180" t="s">
        <v>3174</v>
      </c>
      <c r="D214" s="184">
        <v>332084</v>
      </c>
      <c r="E214" s="184">
        <v>355804</v>
      </c>
      <c r="F214" s="153">
        <v>474405</v>
      </c>
      <c r="G214" s="2"/>
    </row>
    <row r="215" spans="1:7">
      <c r="A215" s="101">
        <v>575</v>
      </c>
      <c r="B215" s="179" t="s">
        <v>1699</v>
      </c>
      <c r="C215" s="180" t="s">
        <v>3175</v>
      </c>
      <c r="D215" s="184">
        <v>343644</v>
      </c>
      <c r="E215" s="184">
        <v>368190</v>
      </c>
      <c r="F215" s="153">
        <v>490920</v>
      </c>
      <c r="G215" s="2"/>
    </row>
    <row r="216" spans="1:7">
      <c r="A216" s="101">
        <v>600</v>
      </c>
      <c r="B216" s="179" t="s">
        <v>1700</v>
      </c>
      <c r="C216" s="180" t="s">
        <v>3176</v>
      </c>
      <c r="D216" s="184">
        <v>354953</v>
      </c>
      <c r="E216" s="184">
        <v>380306</v>
      </c>
      <c r="F216" s="153">
        <v>507075</v>
      </c>
      <c r="G216" s="2"/>
    </row>
    <row r="217" spans="1:7">
      <c r="A217" s="101">
        <v>625</v>
      </c>
      <c r="B217" s="179" t="s">
        <v>1701</v>
      </c>
      <c r="C217" s="180" t="s">
        <v>3177</v>
      </c>
      <c r="D217" s="184">
        <v>366265</v>
      </c>
      <c r="E217" s="184">
        <v>392426</v>
      </c>
      <c r="F217" s="153">
        <v>523235</v>
      </c>
      <c r="G217" s="2"/>
    </row>
    <row r="218" spans="1:7">
      <c r="A218" s="101">
        <v>650</v>
      </c>
      <c r="B218" s="179" t="s">
        <v>1702</v>
      </c>
      <c r="C218" s="180" t="s">
        <v>3178</v>
      </c>
      <c r="D218" s="184">
        <v>377321</v>
      </c>
      <c r="E218" s="184">
        <v>404273</v>
      </c>
      <c r="F218" s="153">
        <v>539030</v>
      </c>
      <c r="G218" s="2"/>
    </row>
    <row r="219" spans="1:7">
      <c r="A219" s="101">
        <v>675</v>
      </c>
      <c r="B219" s="179" t="s">
        <v>1703</v>
      </c>
      <c r="C219" s="180" t="s">
        <v>3179</v>
      </c>
      <c r="D219" s="184">
        <v>388500</v>
      </c>
      <c r="E219" s="184">
        <v>416250</v>
      </c>
      <c r="F219" s="153">
        <v>555000</v>
      </c>
      <c r="G219" s="2"/>
    </row>
    <row r="220" spans="1:7">
      <c r="A220" s="101">
        <v>700</v>
      </c>
      <c r="B220" s="179" t="s">
        <v>1704</v>
      </c>
      <c r="C220" s="180" t="s">
        <v>3180</v>
      </c>
      <c r="D220" s="184">
        <v>399434</v>
      </c>
      <c r="E220" s="184">
        <v>427965</v>
      </c>
      <c r="F220" s="153">
        <v>570620</v>
      </c>
      <c r="G220" s="2"/>
    </row>
    <row r="221" spans="1:7">
      <c r="A221" s="101">
        <v>725</v>
      </c>
      <c r="B221" s="179" t="s">
        <v>1705</v>
      </c>
      <c r="C221" s="180" t="s">
        <v>3181</v>
      </c>
      <c r="D221" s="184">
        <v>410365</v>
      </c>
      <c r="E221" s="184">
        <v>439676</v>
      </c>
      <c r="F221" s="153">
        <v>586235</v>
      </c>
      <c r="G221" s="2"/>
    </row>
    <row r="222" spans="1:7">
      <c r="A222" s="101">
        <v>750</v>
      </c>
      <c r="B222" s="179" t="s">
        <v>1706</v>
      </c>
      <c r="C222" s="180" t="s">
        <v>3182</v>
      </c>
      <c r="D222" s="184">
        <v>421295</v>
      </c>
      <c r="E222" s="184">
        <v>451388</v>
      </c>
      <c r="F222" s="153">
        <v>601850</v>
      </c>
      <c r="G222" s="2"/>
    </row>
    <row r="223" spans="1:7">
      <c r="A223" s="101">
        <v>775</v>
      </c>
      <c r="B223" s="179" t="s">
        <v>1707</v>
      </c>
      <c r="C223" s="180" t="s">
        <v>3183</v>
      </c>
      <c r="D223" s="184">
        <v>431974</v>
      </c>
      <c r="E223" s="184">
        <v>462829</v>
      </c>
      <c r="F223" s="153">
        <v>617105</v>
      </c>
      <c r="G223" s="2"/>
    </row>
    <row r="224" spans="1:7">
      <c r="A224" s="101">
        <v>800</v>
      </c>
      <c r="B224" s="179" t="s">
        <v>1708</v>
      </c>
      <c r="C224" s="180" t="s">
        <v>3184</v>
      </c>
      <c r="D224" s="184">
        <v>442782</v>
      </c>
      <c r="E224" s="184">
        <v>474409</v>
      </c>
      <c r="F224" s="153">
        <v>632545</v>
      </c>
      <c r="G224" s="2"/>
    </row>
    <row r="225" spans="1:7">
      <c r="A225" s="101">
        <v>825</v>
      </c>
      <c r="B225" s="179" t="s">
        <v>1709</v>
      </c>
      <c r="C225" s="180" t="s">
        <v>3185</v>
      </c>
      <c r="D225" s="184">
        <v>453334</v>
      </c>
      <c r="E225" s="184">
        <v>485715</v>
      </c>
      <c r="F225" s="153">
        <v>647620</v>
      </c>
      <c r="G225" s="2"/>
    </row>
    <row r="226" spans="1:7">
      <c r="A226" s="101">
        <v>850</v>
      </c>
      <c r="B226" s="179" t="s">
        <v>1710</v>
      </c>
      <c r="C226" s="180" t="s">
        <v>3186</v>
      </c>
      <c r="D226" s="184">
        <v>464013</v>
      </c>
      <c r="E226" s="184">
        <v>497156</v>
      </c>
      <c r="F226" s="153">
        <v>662875</v>
      </c>
      <c r="G226" s="2"/>
    </row>
    <row r="227" spans="1:7">
      <c r="A227" s="101">
        <v>875</v>
      </c>
      <c r="B227" s="179" t="s">
        <v>1711</v>
      </c>
      <c r="C227" s="180" t="s">
        <v>3187</v>
      </c>
      <c r="D227" s="184">
        <v>474443</v>
      </c>
      <c r="E227" s="184">
        <v>508331</v>
      </c>
      <c r="F227" s="153">
        <v>677775</v>
      </c>
      <c r="G227" s="2"/>
    </row>
    <row r="228" spans="1:7">
      <c r="A228" s="101">
        <v>900</v>
      </c>
      <c r="B228" s="179" t="s">
        <v>1712</v>
      </c>
      <c r="C228" s="180" t="s">
        <v>3188</v>
      </c>
      <c r="D228" s="184">
        <v>484873</v>
      </c>
      <c r="E228" s="184">
        <v>519506</v>
      </c>
      <c r="F228" s="153">
        <v>692675</v>
      </c>
      <c r="G228" s="2"/>
    </row>
    <row r="229" spans="1:7">
      <c r="A229" s="101">
        <v>925</v>
      </c>
      <c r="B229" s="179" t="s">
        <v>1713</v>
      </c>
      <c r="C229" s="180" t="s">
        <v>3189</v>
      </c>
      <c r="D229" s="184">
        <v>495303</v>
      </c>
      <c r="E229" s="184">
        <v>530681</v>
      </c>
      <c r="F229" s="153">
        <v>707575</v>
      </c>
      <c r="G229" s="2"/>
    </row>
    <row r="230" spans="1:7">
      <c r="A230" s="101">
        <v>950</v>
      </c>
      <c r="B230" s="179" t="s">
        <v>1714</v>
      </c>
      <c r="C230" s="180" t="s">
        <v>3190</v>
      </c>
      <c r="D230" s="184">
        <v>505607</v>
      </c>
      <c r="E230" s="184">
        <v>541721</v>
      </c>
      <c r="F230" s="153">
        <v>722295</v>
      </c>
      <c r="G230" s="2"/>
    </row>
    <row r="231" spans="1:7">
      <c r="A231" s="101">
        <v>975</v>
      </c>
      <c r="B231" s="179" t="s">
        <v>1715</v>
      </c>
      <c r="C231" s="180" t="s">
        <v>3191</v>
      </c>
      <c r="D231" s="184">
        <v>515907</v>
      </c>
      <c r="E231" s="184">
        <v>552758</v>
      </c>
      <c r="F231" s="153">
        <v>737010</v>
      </c>
      <c r="G231" s="2"/>
    </row>
    <row r="232" spans="1:7" ht="13.5" thickBot="1">
      <c r="A232" s="102">
        <v>1000</v>
      </c>
      <c r="B232" s="181" t="s">
        <v>1716</v>
      </c>
      <c r="C232" s="182" t="s">
        <v>3192</v>
      </c>
      <c r="D232" s="185">
        <v>526211</v>
      </c>
      <c r="E232" s="185">
        <v>563798</v>
      </c>
      <c r="F232" s="158">
        <v>751730</v>
      </c>
      <c r="G232" s="2"/>
    </row>
    <row r="233" spans="1:7" ht="13.5" thickBot="1">
      <c r="A233" s="103"/>
      <c r="B233" s="365" t="s">
        <v>2251</v>
      </c>
      <c r="C233" s="365"/>
      <c r="D233" s="365"/>
      <c r="E233" s="94"/>
      <c r="F233" s="94"/>
      <c r="G233" s="2"/>
    </row>
    <row r="234" spans="1:7">
      <c r="G234" s="2"/>
    </row>
    <row r="235" spans="1:7">
      <c r="G235" s="2"/>
    </row>
  </sheetData>
  <sheetProtection password="C64B" sheet="1" objects="1" scenarios="1" sort="0" autoFilter="0"/>
  <autoFilter ref="A5:F232"/>
  <mergeCells count="4">
    <mergeCell ref="B3:F3"/>
    <mergeCell ref="B6:F6"/>
    <mergeCell ref="B233:D233"/>
    <mergeCell ref="C1:H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Начало</vt:lpstr>
      <vt:lpstr>AllinOne</vt:lpstr>
      <vt:lpstr>Медиапаки</vt:lpstr>
      <vt:lpstr>Home Edition</vt:lpstr>
      <vt:lpstr>Smart Security BE</vt:lpstr>
      <vt:lpstr>Antivirus BE</vt:lpstr>
      <vt:lpstr>MS Exchange</vt:lpstr>
      <vt:lpstr>Linux MS</vt:lpstr>
      <vt:lpstr>Domino MS</vt:lpstr>
      <vt:lpstr>Kerio Connect</vt:lpstr>
      <vt:lpstr>Linux GP</vt:lpstr>
      <vt:lpstr>Kerio Control</vt:lpstr>
      <vt:lpstr>Расчет и скидки</vt:lpstr>
      <vt:lpstr>Partnumbers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Ласкин Сергей</dc:creator>
  <cp:lastModifiedBy>Etol</cp:lastModifiedBy>
  <dcterms:created xsi:type="dcterms:W3CDTF">2009-05-13T08:45:08Z</dcterms:created>
  <dcterms:modified xsi:type="dcterms:W3CDTF">2012-12-26T11:46:06Z</dcterms:modified>
</cp:coreProperties>
</file>