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19920" yWindow="180" windowWidth="23265" windowHeight="10320" tabRatio="942"/>
  </bookViews>
  <sheets>
    <sheet name="Начало" sheetId="1" r:id="rId1"/>
    <sheet name="AllinOne" sheetId="2" state="hidden" r:id="rId2"/>
    <sheet name="Медиапаки" sheetId="3" r:id="rId3"/>
    <sheet name="Home Edition" sheetId="4" r:id="rId4"/>
    <sheet name="Smart Security" sheetId="6" r:id="rId5"/>
    <sheet name="Business Edition" sheetId="5" r:id="rId6"/>
    <sheet name="MS Exchange" sheetId="7" r:id="rId7"/>
    <sheet name="Linux MS" sheetId="8" r:id="rId8"/>
    <sheet name="Domino MS" sheetId="9" r:id="rId9"/>
    <sheet name="Kerio Connect" sheetId="18" r:id="rId10"/>
    <sheet name="Linux GP" sheetId="10" r:id="rId11"/>
    <sheet name="Kerio Control" sheetId="12" r:id="rId12"/>
    <sheet name="Расчет и скидки" sheetId="14" r:id="rId13"/>
    <sheet name="Partnumbers" sheetId="16" r:id="rId14"/>
  </sheets>
  <definedNames>
    <definedName name="_xlnm._FilterDatabase" localSheetId="5" hidden="1">'Business Edition'!$A$5:$F$256</definedName>
    <definedName name="_xlnm._FilterDatabase" localSheetId="8" hidden="1">'Domino MS'!$A$5:$F$232</definedName>
    <definedName name="_xlnm._FilterDatabase" localSheetId="3" hidden="1">'Home Edition'!$A$5:$F$22</definedName>
    <definedName name="_xlnm._FilterDatabase" localSheetId="7" hidden="1">'Linux MS'!$A$5:$F$232</definedName>
    <definedName name="_xlnm._FilterDatabase" localSheetId="6" hidden="1">'MS Exchange'!$A$5:$F$232</definedName>
    <definedName name="_xlnm._FilterDatabase" localSheetId="2" hidden="1">Медиапаки!$A$5:$E$5</definedName>
  </definedNames>
  <calcPr calcId="125725"/>
</workbook>
</file>

<file path=xl/calcChain.xml><?xml version="1.0" encoding="utf-8"?>
<calcChain xmlns="http://schemas.openxmlformats.org/spreadsheetml/2006/main">
  <c r="F29" i="4"/>
  <c r="E29"/>
  <c r="D29"/>
  <c r="F32"/>
  <c r="E32"/>
  <c r="D32"/>
  <c r="F31"/>
  <c r="E31"/>
  <c r="D31"/>
  <c r="F30"/>
  <c r="E30"/>
  <c r="D30"/>
  <c r="D3" i="2"/>
  <c r="E3"/>
  <c r="F3"/>
  <c r="D4"/>
  <c r="E4"/>
  <c r="F4"/>
  <c r="D5"/>
  <c r="E5"/>
  <c r="F5"/>
  <c r="D6"/>
  <c r="E6"/>
  <c r="F6"/>
  <c r="D7"/>
  <c r="E7"/>
  <c r="F7"/>
  <c r="D8"/>
  <c r="E8"/>
  <c r="F8"/>
  <c r="D9"/>
  <c r="E9"/>
  <c r="F9"/>
  <c r="D10"/>
  <c r="E10"/>
  <c r="F10"/>
  <c r="D11"/>
  <c r="E11"/>
  <c r="F11"/>
  <c r="D12"/>
  <c r="E12"/>
  <c r="F12"/>
  <c r="D13"/>
  <c r="E13"/>
  <c r="F13"/>
  <c r="D14"/>
  <c r="E14"/>
  <c r="F14"/>
  <c r="D15"/>
  <c r="E15"/>
  <c r="F15"/>
  <c r="D16"/>
  <c r="E16"/>
  <c r="F16"/>
  <c r="D17"/>
  <c r="E17"/>
  <c r="F17"/>
  <c r="D18"/>
  <c r="E18"/>
  <c r="F18"/>
  <c r="D19"/>
  <c r="E19"/>
  <c r="F19"/>
  <c r="D20"/>
  <c r="E20"/>
  <c r="F20"/>
  <c r="D21"/>
  <c r="E21"/>
  <c r="F21"/>
  <c r="D22"/>
  <c r="E22"/>
  <c r="F22"/>
  <c r="D23"/>
  <c r="E23"/>
  <c r="F23"/>
  <c r="D24"/>
  <c r="E24"/>
  <c r="F24"/>
  <c r="D25"/>
  <c r="E25"/>
  <c r="F25"/>
  <c r="D26"/>
  <c r="E26"/>
  <c r="F26"/>
  <c r="D27"/>
  <c r="E27"/>
  <c r="F27"/>
  <c r="D28"/>
  <c r="E28"/>
  <c r="F28"/>
  <c r="D29"/>
  <c r="E29"/>
  <c r="F29"/>
  <c r="D30"/>
  <c r="E30"/>
  <c r="F30"/>
  <c r="D31"/>
  <c r="E31"/>
  <c r="F31"/>
  <c r="D32"/>
  <c r="E32"/>
  <c r="F32"/>
  <c r="D33"/>
  <c r="E33"/>
  <c r="F33"/>
  <c r="D34"/>
  <c r="E34"/>
  <c r="F34"/>
  <c r="D35"/>
  <c r="E35"/>
  <c r="F35"/>
  <c r="D36"/>
  <c r="E36"/>
  <c r="F36"/>
  <c r="D37"/>
  <c r="E37"/>
  <c r="F37"/>
  <c r="D38"/>
  <c r="E38"/>
  <c r="F38"/>
  <c r="D39"/>
  <c r="E39"/>
  <c r="F39"/>
  <c r="D40"/>
  <c r="E40"/>
  <c r="F40"/>
  <c r="D45"/>
  <c r="E45"/>
  <c r="D46"/>
  <c r="E46"/>
  <c r="D47"/>
  <c r="E47"/>
  <c r="D51"/>
  <c r="E51"/>
  <c r="F51"/>
  <c r="D52"/>
  <c r="E52"/>
  <c r="F52"/>
  <c r="D53"/>
  <c r="E53"/>
  <c r="F53"/>
  <c r="D54"/>
  <c r="E54"/>
  <c r="F54"/>
  <c r="D55"/>
  <c r="E55"/>
  <c r="F55"/>
  <c r="D56"/>
  <c r="E56"/>
  <c r="F56"/>
  <c r="D57"/>
  <c r="E57"/>
  <c r="F57"/>
  <c r="D58"/>
  <c r="E58"/>
  <c r="F58"/>
  <c r="D59"/>
  <c r="E59"/>
  <c r="F59"/>
  <c r="D60"/>
  <c r="E60"/>
  <c r="F60"/>
  <c r="D61"/>
  <c r="E61"/>
  <c r="F61"/>
  <c r="D62"/>
  <c r="E62"/>
  <c r="F62"/>
  <c r="D63"/>
  <c r="E63"/>
  <c r="F63"/>
  <c r="D64"/>
  <c r="E64"/>
  <c r="F64"/>
  <c r="D65"/>
  <c r="E65"/>
  <c r="F65"/>
  <c r="D66"/>
  <c r="E66"/>
  <c r="F66"/>
  <c r="D67"/>
  <c r="E67"/>
  <c r="F67"/>
  <c r="D68"/>
  <c r="E68"/>
  <c r="F68"/>
  <c r="D69"/>
  <c r="E69"/>
  <c r="F69"/>
  <c r="D70"/>
  <c r="E70"/>
  <c r="F70"/>
  <c r="D71"/>
  <c r="E71"/>
  <c r="F71"/>
  <c r="D72"/>
  <c r="E72"/>
  <c r="F72"/>
  <c r="D73"/>
  <c r="E73"/>
  <c r="F73"/>
  <c r="D74"/>
  <c r="E74"/>
  <c r="F74"/>
  <c r="D75"/>
  <c r="E75"/>
  <c r="F75"/>
  <c r="D76"/>
  <c r="E76"/>
  <c r="F76"/>
  <c r="D77"/>
  <c r="E77"/>
  <c r="F77"/>
  <c r="D78"/>
  <c r="E78"/>
  <c r="F78"/>
  <c r="D79"/>
  <c r="E79"/>
  <c r="F79"/>
  <c r="D80"/>
  <c r="E80"/>
  <c r="F80"/>
  <c r="D81"/>
  <c r="E81"/>
  <c r="F81"/>
  <c r="D82"/>
  <c r="E82"/>
  <c r="F82"/>
  <c r="D83"/>
  <c r="E83"/>
  <c r="F83"/>
  <c r="D84"/>
  <c r="E84"/>
  <c r="F84"/>
  <c r="D85"/>
  <c r="E85"/>
  <c r="F85"/>
  <c r="D86"/>
  <c r="E86"/>
  <c r="F86"/>
  <c r="D87"/>
  <c r="E87"/>
  <c r="F87"/>
  <c r="D88"/>
  <c r="E88"/>
  <c r="F88"/>
  <c r="D89"/>
  <c r="E89"/>
  <c r="F89"/>
  <c r="D90"/>
  <c r="E90"/>
  <c r="F90"/>
  <c r="D91"/>
  <c r="E91"/>
  <c r="F91"/>
  <c r="D92"/>
  <c r="E92"/>
  <c r="F92"/>
  <c r="D93"/>
  <c r="E93"/>
  <c r="F93"/>
  <c r="D94"/>
  <c r="E94"/>
  <c r="F94"/>
  <c r="D95"/>
  <c r="E95"/>
  <c r="F95"/>
  <c r="D96"/>
  <c r="E96"/>
  <c r="F96"/>
  <c r="D97"/>
  <c r="E97"/>
  <c r="F97"/>
  <c r="D98"/>
  <c r="E98"/>
  <c r="F98"/>
  <c r="D99"/>
  <c r="E99"/>
  <c r="F99"/>
  <c r="D100"/>
  <c r="E100"/>
  <c r="F100"/>
  <c r="D101"/>
  <c r="E101"/>
  <c r="F101"/>
  <c r="D102"/>
  <c r="E102"/>
  <c r="F102"/>
  <c r="D103"/>
  <c r="E103"/>
  <c r="F103"/>
  <c r="D104"/>
  <c r="E104"/>
  <c r="F104"/>
  <c r="D105"/>
  <c r="E105"/>
  <c r="F105"/>
  <c r="D106"/>
  <c r="E106"/>
  <c r="F106"/>
  <c r="D107"/>
  <c r="E107"/>
  <c r="F107"/>
  <c r="D108"/>
  <c r="E108"/>
  <c r="F108"/>
  <c r="D109"/>
  <c r="E109"/>
  <c r="F109"/>
  <c r="D110"/>
  <c r="E110"/>
  <c r="F110"/>
  <c r="D111"/>
  <c r="E111"/>
  <c r="F111"/>
  <c r="D112"/>
  <c r="E112"/>
  <c r="F112"/>
  <c r="D113"/>
  <c r="E113"/>
  <c r="F113"/>
  <c r="D114"/>
  <c r="E114"/>
  <c r="F114"/>
  <c r="D115"/>
  <c r="E115"/>
  <c r="F115"/>
  <c r="D116"/>
  <c r="E116"/>
  <c r="F116"/>
  <c r="D117"/>
  <c r="E117"/>
  <c r="F117"/>
  <c r="D118"/>
  <c r="E118"/>
  <c r="F118"/>
  <c r="D119"/>
  <c r="E119"/>
  <c r="F119"/>
  <c r="D120"/>
  <c r="E120"/>
  <c r="F120"/>
  <c r="D121"/>
  <c r="E121"/>
  <c r="F121"/>
  <c r="D122"/>
  <c r="E122"/>
  <c r="F122"/>
  <c r="D123"/>
  <c r="E123"/>
  <c r="F123"/>
  <c r="D124"/>
  <c r="E124"/>
  <c r="F124"/>
  <c r="D125"/>
  <c r="E125"/>
  <c r="F125"/>
  <c r="D126"/>
  <c r="E126"/>
  <c r="F126"/>
  <c r="D127"/>
  <c r="E127"/>
  <c r="F127"/>
  <c r="D128"/>
  <c r="E128"/>
  <c r="F128"/>
  <c r="D129"/>
  <c r="E129"/>
  <c r="F129"/>
  <c r="D130"/>
  <c r="E130"/>
  <c r="F130"/>
  <c r="D131"/>
  <c r="E131"/>
  <c r="F131"/>
  <c r="D132"/>
  <c r="E132"/>
  <c r="F132"/>
  <c r="D133"/>
  <c r="E133"/>
  <c r="F133"/>
  <c r="D134"/>
  <c r="E134"/>
  <c r="F134"/>
  <c r="D135"/>
  <c r="E135"/>
  <c r="F135"/>
  <c r="D136"/>
  <c r="E136"/>
  <c r="F136"/>
  <c r="D137"/>
  <c r="E137"/>
  <c r="F137"/>
  <c r="D138"/>
  <c r="E138"/>
  <c r="F138"/>
  <c r="D139"/>
  <c r="E139"/>
  <c r="F139"/>
  <c r="D140"/>
  <c r="E140"/>
  <c r="F140"/>
  <c r="D141"/>
  <c r="E141"/>
  <c r="F141"/>
  <c r="D142"/>
  <c r="E142"/>
  <c r="F142"/>
  <c r="D143"/>
  <c r="E143"/>
  <c r="F143"/>
  <c r="D144"/>
  <c r="E144"/>
  <c r="F144"/>
  <c r="D145"/>
  <c r="E145"/>
  <c r="F145"/>
  <c r="D146"/>
  <c r="E146"/>
  <c r="F146"/>
  <c r="D147"/>
  <c r="E147"/>
  <c r="F147"/>
  <c r="D148"/>
  <c r="E148"/>
  <c r="F148"/>
  <c r="D149"/>
  <c r="E149"/>
  <c r="F149"/>
  <c r="D150"/>
  <c r="E150"/>
  <c r="F150"/>
  <c r="D151"/>
  <c r="E151"/>
  <c r="F151"/>
  <c r="D152"/>
  <c r="E152"/>
  <c r="F152"/>
  <c r="D153"/>
  <c r="E153"/>
  <c r="F153"/>
  <c r="D154"/>
  <c r="E154"/>
  <c r="F154"/>
  <c r="D155"/>
  <c r="E155"/>
  <c r="F155"/>
  <c r="D156"/>
  <c r="E156"/>
  <c r="F156"/>
  <c r="D157"/>
  <c r="E157"/>
  <c r="F157"/>
  <c r="D158"/>
  <c r="E158"/>
  <c r="F158"/>
  <c r="D159"/>
  <c r="E159"/>
  <c r="F159"/>
  <c r="B182" i="8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</calcChain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8"/>
            <color indexed="8"/>
            <rFont val="Times New Roman"/>
            <family val="1"/>
            <charset val="204"/>
          </rPr>
          <t>Количество в этой колонке обозначает либо количество ПК, защищаемых NOD32, либо количество почтовых ящиков, защищаемых антивирусом на почтовом сервере.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E5" authorId="0">
      <text>
        <r>
          <rPr>
            <sz val="8"/>
            <color indexed="8"/>
            <rFont val="Times New Roman"/>
            <family val="1"/>
            <charset val="204"/>
          </rPr>
          <t xml:space="preserve"> Стоимость указана с НДС
 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  <comment ref="F5" authorId="0">
      <text>
        <r>
          <rPr>
            <b/>
            <sz val="8"/>
            <color indexed="8"/>
            <rFont val="Times New Roman"/>
            <family val="1"/>
            <charset val="204"/>
          </rPr>
          <t xml:space="preserve">Лицензия NOD32 для почтовых серверов предназначена для: серверов MS Exchange, IBM/Lotus Domino, почтовых Linux. Лицензия исчисляется количеством почтовых ящиков, обслуживаемых почтовым сервером.
Примечание: Минимально возможная конфигурация должна включать 25 почтовых ящиков.
</t>
        </r>
        <r>
          <rPr>
            <sz val="8"/>
            <color indexed="8"/>
            <rFont val="Times New Roman"/>
            <family val="1"/>
            <charset val="204"/>
          </rPr>
          <t>Примечание: Если клиент покупает антивирус для защиты ПК и почтовых ящиков одновременно, ему дается скидка на сумму 40% от стоимости лицензии для защиты почтовых ящиков.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  <comment ref="F5" authorId="0">
      <text>
        <r>
          <rPr>
            <b/>
            <sz val="8"/>
            <color indexed="8"/>
            <rFont val="Times New Roman"/>
            <family val="1"/>
            <charset val="204"/>
          </rPr>
          <t xml:space="preserve">Лицензия NOD32 для почтовых серверов предназначена для: серверов MS Exchange, IBM/Lotus Domino, почтовых Linux. Лицензия исчисляется количеством почтовых ящиков, обслуживаемых почтовым сервером.
Примечание: Минимально возможная конфигурация должна включать 25 почтовых ящиков.
</t>
        </r>
        <r>
          <rPr>
            <sz val="8"/>
            <color indexed="8"/>
            <rFont val="Times New Roman"/>
            <family val="1"/>
            <charset val="204"/>
          </rPr>
          <t>Примечание: Если клиент покупает антивирус для защиты ПК и почтовых ящиков одновременно, ему дается скидка на сумму 40% от стоимости лицензии для защиты почтовых ящиков.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  <comment ref="F5" authorId="0">
      <text>
        <r>
          <rPr>
            <b/>
            <sz val="8"/>
            <color indexed="8"/>
            <rFont val="Times New Roman"/>
            <family val="1"/>
            <charset val="204"/>
          </rPr>
          <t xml:space="preserve">Лицензия NOD32 для почтовых серверов предназначена для: серверов MS Exchange, IBM/Lotus Domino, почтовых Linux. Лицензия исчисляется количеством почтовых ящиков, обслуживаемых почтовым сервером.
Примечание: Минимально возможная конфигурация должна включать 25 почтовых ящиков.
</t>
        </r>
        <r>
          <rPr>
            <sz val="8"/>
            <color indexed="8"/>
            <rFont val="Times New Roman"/>
            <family val="1"/>
            <charset val="204"/>
          </rPr>
          <t>Примечание: Если клиент покупает антивирус для защиты ПК и почтовых ящиков одновременно, ему дается скидка на сумму 40% от стоимости лицензии для защиты почтовых ящиков.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indexed="8"/>
            <rFont val="Times New Roman"/>
            <family val="1"/>
            <charset val="204"/>
          </rPr>
          <t xml:space="preserve">В в этой колонке указано либо количество ПК,  либо количество почтовых ящиков или шлюзов, которые необходимо защитить с помощью решений ESET NOD32. </t>
        </r>
      </text>
    </comment>
  </commentList>
</comments>
</file>

<file path=xl/sharedStrings.xml><?xml version="1.0" encoding="utf-8"?>
<sst xmlns="http://schemas.openxmlformats.org/spreadsheetml/2006/main" count="3371" uniqueCount="3273">
  <si>
    <t>Медиапаки</t>
  </si>
  <si>
    <t>Цены на медиапаки ESET</t>
  </si>
  <si>
    <t>ESET NOD32 для домашних пользователей</t>
  </si>
  <si>
    <t>ESET NOD32 Business Edition</t>
  </si>
  <si>
    <t>ESET NOD32 Smart Security Business Edition</t>
  </si>
  <si>
    <t>ESET NOD32 Gateway Security for Linux/BSD</t>
  </si>
  <si>
    <t>Расчет и скидки</t>
  </si>
  <si>
    <t>Примеры расчетов и некоторые скидки. Для более полной информации рекомендуем обращаться к документу "Лицензирование и продажа ESET NOD32"</t>
  </si>
  <si>
    <t>Partnumbers</t>
  </si>
  <si>
    <t>Примеры формирования партномеров ESET NOD32</t>
  </si>
  <si>
    <t>Важное замечание:</t>
  </si>
  <si>
    <t>1. Для удобства пользования прайс-листом при подсчете комплектов рекомендуем пользоваться средствами автофильтра</t>
  </si>
  <si>
    <t>Количество ПК</t>
  </si>
  <si>
    <t>Part Numbers</t>
  </si>
  <si>
    <t>Discription</t>
  </si>
  <si>
    <t>Premier Partner</t>
  </si>
  <si>
    <t>Partner</t>
  </si>
  <si>
    <t>Рекомен. цена для конечных покупателей (руб.) с НДС</t>
  </si>
  <si>
    <t>ESET NOD32 for KMS 5 / 20 users</t>
  </si>
  <si>
    <t>NOD32-KMS-NS-1-20</t>
  </si>
  <si>
    <t>ESET NOD32 for KMS 5 add-on 20 users</t>
  </si>
  <si>
    <t>NOD32-KMS-NS-1-40</t>
  </si>
  <si>
    <t>ESET NOD32 for KMS 5 / 20 users+ESET NOD32 for KMS 5 add-on 20 users</t>
  </si>
  <si>
    <t>ESET NOD32 for KMS 5 / 20 users+20</t>
  </si>
  <si>
    <t>ESET NOD32 for KMS 5 add-on 100 users</t>
  </si>
  <si>
    <t>NOD32-KMS-NS-1-60</t>
  </si>
  <si>
    <t>ESET NOD32 for KMS 5 / 20 users+2*ESET NOD32 for KMS 5 add-on 20 users</t>
  </si>
  <si>
    <t>ESET NOD32 for KMS 5 / 20 users+2*20</t>
  </si>
  <si>
    <t>ESET NOD32 for KMS 5 add-on 250 users</t>
  </si>
  <si>
    <t>NOD32-KMS-NS-1-80</t>
  </si>
  <si>
    <t>ESET NOD32 for KMS 5 / 20 users+3*20</t>
  </si>
  <si>
    <t>ESET NOD32 for KMS 5 add-on 1000 users</t>
  </si>
  <si>
    <t>NOD32-KMS-NS-1-100</t>
  </si>
  <si>
    <t>ESET NOD32 for KMS 5 / 20 users+4*20</t>
  </si>
  <si>
    <t>NOD32-KMS-NS-1-120</t>
  </si>
  <si>
    <t>ESET NOD32 for KMS 5 / 20 users+100</t>
  </si>
  <si>
    <t>NOD32-KMS-NS-1-140</t>
  </si>
  <si>
    <t>ESET NOD32 for KMS 5 / 20 users+100+20</t>
  </si>
  <si>
    <t>NOD32-KMS-NS-1-160</t>
  </si>
  <si>
    <t>ESET NOD32 for KMS 5 / 20 users+100+2*20</t>
  </si>
  <si>
    <t>NOD32-KMS-NS-1-180</t>
  </si>
  <si>
    <t>ESET NOD32 for KMS 5 / 20 users+100+3*20</t>
  </si>
  <si>
    <t>NOD32-KMS-NS-1-200</t>
  </si>
  <si>
    <t>ESET NOD32 for KMS 5 / 20 users+100+4*20</t>
  </si>
  <si>
    <t>NOD32-KMS-NS-1-220</t>
  </si>
  <si>
    <t>ESET NOD32 for KMS 5 / 20 users+2*100</t>
  </si>
  <si>
    <t>NOD32-KMS-NS-1-270</t>
  </si>
  <si>
    <t>ESET NOD32 for KMS 5 / 20 users+250</t>
  </si>
  <si>
    <t>NOD32-KMS-NS-1-290</t>
  </si>
  <si>
    <t>ESET NOD32 for KMS 5 / 20 users+250+20</t>
  </si>
  <si>
    <t>NOD32-KMS-NS-1-310</t>
  </si>
  <si>
    <t>ESET NOD32 for KMS 5 / 20 users+250+2*20</t>
  </si>
  <si>
    <t>NOD32-KMS-NS-1-330</t>
  </si>
  <si>
    <t>ESET NOD32 for KMS 5 / 20 users+250+3*20</t>
  </si>
  <si>
    <t>NOD32-KMS-NS-1-350</t>
  </si>
  <si>
    <t>ESET NOD32 for KMS 5 / 20 users+250+4*20</t>
  </si>
  <si>
    <t>NOD32-KMS-NS-1-370</t>
  </si>
  <si>
    <t>ESET NOD32 for KMS 5 / 20 users+250+100</t>
  </si>
  <si>
    <t>NOD32-KMS-NS-1-390</t>
  </si>
  <si>
    <t>ESET NOD32 for KMS 5 / 20 users+250+100+20</t>
  </si>
  <si>
    <t>NOD32-KMS-NS-1-410</t>
  </si>
  <si>
    <t>ESET NOD32 for KMS 5 / 20 users+250+100+2*20</t>
  </si>
  <si>
    <t>NOD32-KMS-NS-1-430</t>
  </si>
  <si>
    <t>ESET NOD32 for KMS 5 / 20 users+250+100+3*20</t>
  </si>
  <si>
    <t>NOD32-KMS-NS-1-450</t>
  </si>
  <si>
    <t>ESET NOD32 for KMS 5 / 20 users+250+100+4*20</t>
  </si>
  <si>
    <t>NOD32-KMS-NS-1-470</t>
  </si>
  <si>
    <t>ESET NOD32 for KMS 5 / 20 users+250+2*100</t>
  </si>
  <si>
    <t>NOD32-KMS-NS-1-520</t>
  </si>
  <si>
    <t>ESET NOD32 for KMS 5 / 20 users+2*250</t>
  </si>
  <si>
    <t>NOD32-KMS-NS-1-540</t>
  </si>
  <si>
    <t>ESET NOD32 for KMS 5 / 20 users+2*250+20</t>
  </si>
  <si>
    <t>NOD32-KMS-NS-1-560</t>
  </si>
  <si>
    <t>ESET NOD32 for KMS 5 / 20 users+2*250+2*20</t>
  </si>
  <si>
    <t>NOD32-KMS-NS-1-580</t>
  </si>
  <si>
    <t>ESET NOD32 for KMS 5 / 20 users+2*250+3*20</t>
  </si>
  <si>
    <t>NOD32-KMS-NS-1-600</t>
  </si>
  <si>
    <t>ESET NOD32 for KMS 5 / 20 users+2*250+4*20</t>
  </si>
  <si>
    <t>NOD32-KMS-NS-1-620</t>
  </si>
  <si>
    <t>ESET NOD32 for KMS 5 / 20 users+2*250+100</t>
  </si>
  <si>
    <t>NOD32-KMS-NS-1-640</t>
  </si>
  <si>
    <t>ESET NOD32 for KMS 5 / 20 users+2*250+100+20</t>
  </si>
  <si>
    <t>NOD32-KMS-NS-1-660</t>
  </si>
  <si>
    <t>ESET NOD32 for KMS 5 / 20 users+2*250+100+2*20</t>
  </si>
  <si>
    <t>NOD32-KMS-NS-1-680</t>
  </si>
  <si>
    <t>ESET NOD32 for KMS 5 / 20 users+2*250+100+3*20</t>
  </si>
  <si>
    <t>NOD32-KMS-NS-1-700</t>
  </si>
  <si>
    <t>ESET NOD32 for KMS 5 / 20 users+2*250+100+4*20</t>
  </si>
  <si>
    <t>NOD32-KMS-NS-1-720</t>
  </si>
  <si>
    <t>ESET NOD32 for KMS 5 / 20 users+2*250+2*100</t>
  </si>
  <si>
    <t>NOD32-KMS-NS-1-770</t>
  </si>
  <si>
    <t>ESET NOD32 for KMS 5 / 20 users+3*250</t>
  </si>
  <si>
    <t>NOD32-KMS-NS-1-790</t>
  </si>
  <si>
    <t>ESET NOD32 for KMS 5 / 20 users+3*250+20</t>
  </si>
  <si>
    <t>NOD32-KMS-NS-1-810</t>
  </si>
  <si>
    <t>ESET NOD32 for KMS 5 / 20 users+3*250+2*20</t>
  </si>
  <si>
    <t>NOD32-KMS-NS-1-830</t>
  </si>
  <si>
    <t>ESET NOD32 for KMS 5 / 20 users+3*250+3*20</t>
  </si>
  <si>
    <t>NOD32-KMS-NS-1-1000</t>
  </si>
  <si>
    <t>ESET NOD32 for KMS 5 / 20 users+1000</t>
  </si>
  <si>
    <t>NOD32-ENF-RN-1-1000</t>
  </si>
  <si>
    <t>ESET NOD32 Firewall Corporate  renewal up to 1000 users</t>
  </si>
  <si>
    <t>NOD32-ENF-RN-1-250</t>
  </si>
  <si>
    <t>ESET NOD32 Firewall Business  renewal up to 250 users</t>
  </si>
  <si>
    <t>NOD32-ENF-RN-1-100</t>
  </si>
  <si>
    <t>ESET NOD32 Firewall SMB  renewal up to 100 users</t>
  </si>
  <si>
    <t>NOD32-ENF-NS-1-1000</t>
  </si>
  <si>
    <t>ESET NOD32 Firewall Corporate up to 1000 users</t>
  </si>
  <si>
    <t>NOD32-ENF-NS-1-250</t>
  </si>
  <si>
    <t>ESET NOD32 Firewall Business up to 250 users</t>
  </si>
  <si>
    <t>NOD32-ENF-NS-1-100</t>
  </si>
  <si>
    <t>ESET NOD32 Firewall SMB up to 100 users</t>
  </si>
  <si>
    <t>ESET NOD32 for KWF 5 / 10 users</t>
  </si>
  <si>
    <t>NOD32-KWF-NS-1-10</t>
  </si>
  <si>
    <t>NOD32-KWF-NS-1-15</t>
  </si>
  <si>
    <t>ESET NOD32 for KWF 5 / 10 users+5</t>
  </si>
  <si>
    <t>NOD32-KWF-NS-1-20</t>
  </si>
  <si>
    <t>ESET NOD32 for KWF 5 / 10 users+2*5</t>
  </si>
  <si>
    <t>NOD32-KWF-NS-1-30</t>
  </si>
  <si>
    <t>ESET NOD32 for KWF 5 / 10 users+20</t>
  </si>
  <si>
    <t>NOD32-KWF-NS-1-35</t>
  </si>
  <si>
    <t>ESET NOD32 for KWF 5 / 10 users+20+5</t>
  </si>
  <si>
    <t>NOD32-KWF-NS-1-40</t>
  </si>
  <si>
    <t>ESET NOD32 for KWF 5 / 10 users+20+2*5</t>
  </si>
  <si>
    <t>NOD32-KWF-NS-1-50</t>
  </si>
  <si>
    <t>ESET NOD32 for KWF 5 / 10 users+2*20</t>
  </si>
  <si>
    <t>NOD32-KWF-NS-1-55</t>
  </si>
  <si>
    <t>ESET NOD32 for KWF 5 / 10 users+2*20+5</t>
  </si>
  <si>
    <t>NOD32-KWF-NS-1-60</t>
  </si>
  <si>
    <t>ESET NOD32 for KWF 5 / 10 users+2*20+2*5</t>
  </si>
  <si>
    <t>NOD32-KWF-NS-1-70</t>
  </si>
  <si>
    <t>ESET NOD32 for KWF 5 / 10 users+3*20</t>
  </si>
  <si>
    <t>NOD32-KWF-NS-1-75</t>
  </si>
  <si>
    <t>ESET NOD32 for KWF 5 / 10 users+3*20+5</t>
  </si>
  <si>
    <t>NOD32-KWF-NS-1-80</t>
  </si>
  <si>
    <t>ESET NOD32 for KWF 5 / 10 users+3*20+2*5</t>
  </si>
  <si>
    <t>NOD32-KWF-NS-1-90</t>
  </si>
  <si>
    <t>ESET NOD32 for KWF 5 / 10 users+4*20</t>
  </si>
  <si>
    <t>NOD32-KWF-NS-1-110</t>
  </si>
  <si>
    <t>ESET NOD32 for KWF 5 / 10 users+100</t>
  </si>
  <si>
    <t>NOD32-KWF-NS-1-115</t>
  </si>
  <si>
    <t>ESET NOD32 for KWF 5 / 10 users+100+5</t>
  </si>
  <si>
    <t>NOD32-KWF-NS-1-120</t>
  </si>
  <si>
    <t>ESET NOD32 for KWF 5 / 10 users+100+2*5</t>
  </si>
  <si>
    <t>NOD32-KWF-NS-1-130</t>
  </si>
  <si>
    <t>ESET NOD32 for KWF 5 / 10 users+100+20</t>
  </si>
  <si>
    <t>NOD32-KWF-NS-1-135</t>
  </si>
  <si>
    <t>ESET NOD32 for KWF 5 / 10 users+100+20+5</t>
  </si>
  <si>
    <t>NOD32-KWF-NS-1-140</t>
  </si>
  <si>
    <t>ESET NOD32 for KWF 5 / 10 users+100+20+2*5</t>
  </si>
  <si>
    <t>NOD32-KWF-NS-1-150</t>
  </si>
  <si>
    <t>ESET NOD32 for KWF 5 / 10 users+100+2*20</t>
  </si>
  <si>
    <t>ESET NOD32 for KWF 5 add-on 5 users</t>
  </si>
  <si>
    <t>NOD32-KWF-NS-1-155</t>
  </si>
  <si>
    <t>ESET NOD32 for KWF 5 / 10 users+100+2*20+5</t>
  </si>
  <si>
    <t>ESET NOD32 for KWF 5 add-on 20 users</t>
  </si>
  <si>
    <t>NOD32-KWF-NS-1-160</t>
  </si>
  <si>
    <t>ESET NOD32 for KWF 5 / 10 users+100+2*20+2*5</t>
  </si>
  <si>
    <t>ESET NOD32 for KWF 5 add-on 100 users</t>
  </si>
  <si>
    <t>NOD32-KWF-NS-1-170</t>
  </si>
  <si>
    <t>ESET NOD32 for KWF 5 / 10 users+100+3*20</t>
  </si>
  <si>
    <t>ESET NOD32 for KWF 5 add-on 250 users</t>
  </si>
  <si>
    <t>NOD32-KWF-NS-1-175</t>
  </si>
  <si>
    <t>ESET NOD32 for KWF 5 / 10 users+100+3*20+5</t>
  </si>
  <si>
    <t>NOD32-KWF-NS-1-180</t>
  </si>
  <si>
    <t>ESET NOD32 for KWF 5 / 10 users+100+3*20+2*5</t>
  </si>
  <si>
    <t>NOD32-KWF-NS-1-190</t>
  </si>
  <si>
    <t>ESET NOD32 for KWF 5 / 10 users+100+4*20</t>
  </si>
  <si>
    <t>NOD32-KWF-NS-1-210</t>
  </si>
  <si>
    <t>ESET NOD32 for KWF 5 / 10 users+2*100</t>
  </si>
  <si>
    <t>NOD32-KWF-NS-1-260</t>
  </si>
  <si>
    <t>ESET NOD32 for KWF 5 / 10 users+250</t>
  </si>
  <si>
    <t>NOD32-KWF-NS-1-265</t>
  </si>
  <si>
    <t>ESET NOD32 for KWF 5 / 10 users+250+5</t>
  </si>
  <si>
    <t>NOD32-KWF-NS-1-280</t>
  </si>
  <si>
    <t>ESET NOD32 for KWF 5 / 10 users+250+2*5</t>
  </si>
  <si>
    <t>ESET NOD32 for KWF 5 / 10 users+250+20</t>
  </si>
  <si>
    <t>NOD32-KWF-NS-1-285</t>
  </si>
  <si>
    <t>ESET NOD32 for KWF 5 / 10 users+250+20+5</t>
  </si>
  <si>
    <t>NOD32-KWF-NS-1-290</t>
  </si>
  <si>
    <t>ESET NOD32 for KWF 5 / 10 users+250+20+2*5</t>
  </si>
  <si>
    <t>NOD32-KWF-NS-1-300</t>
  </si>
  <si>
    <t>ESET NOD32 for KWF 5 / 10 users+250+2*20</t>
  </si>
  <si>
    <t>NOD32-KWF-NS-1-305</t>
  </si>
  <si>
    <t>ESET NOD32 for KWF 5 / 10 users+250+2*20+5</t>
  </si>
  <si>
    <t>NOD32-KWF-NS-1-310</t>
  </si>
  <si>
    <t>ESET NOD32 for KWF 5 / 10 users+250+2*20+2*5</t>
  </si>
  <si>
    <t>NOD32-KWF-NS-1-320</t>
  </si>
  <si>
    <t>ESET NOD32 for KWF 5 / 10 users+250+3*20</t>
  </si>
  <si>
    <t>NOD32-KWF-NS-1-325</t>
  </si>
  <si>
    <t>ESET NOD32 for KWF 5 / 10 users+250+3*20+5</t>
  </si>
  <si>
    <t>NOD32-KWF-NS-1-330</t>
  </si>
  <si>
    <t>ESET NOD32 for KWF 5 / 10 users+250+3*20+2*5</t>
  </si>
  <si>
    <t>NOD32-KWF-NS-1-340</t>
  </si>
  <si>
    <t>ESET NOD32 for KWF 5 / 10 users+250+4*20</t>
  </si>
  <si>
    <t>NOD32-KWF-NS-1-360</t>
  </si>
  <si>
    <t>ESET NOD32 for KWF 5 / 10 users+250+100</t>
  </si>
  <si>
    <t>NOD32-KWF-NS-1-365</t>
  </si>
  <si>
    <t>ESET NOD32 for KWF 5 / 10 users+250+100+5</t>
  </si>
  <si>
    <t>NOD32-KWF-NS-1-370</t>
  </si>
  <si>
    <t>ESET NOD32 for KWF 5 / 10 users+250+100+2*5</t>
  </si>
  <si>
    <t>NOD32-KWF-NS-1-380</t>
  </si>
  <si>
    <t>ESET NOD32 for KWF 5 / 10 users+250+100+20</t>
  </si>
  <si>
    <t>NOD32-KWF-NS-1-385</t>
  </si>
  <si>
    <t>ESET NOD32 for KWF 5 / 10 users+250+100+20+5</t>
  </si>
  <si>
    <t>NOD32-KWF-NS-1-390</t>
  </si>
  <si>
    <t>ESET NOD32 for KWF 5 / 10 users+250+100+20+2*5</t>
  </si>
  <si>
    <t>NOD32-KWF-NS-1-400</t>
  </si>
  <si>
    <t>ESET NOD32 for KWF 5 / 10 users+250+100+2*20</t>
  </si>
  <si>
    <t>NOD32-KWF-NS-1-405</t>
  </si>
  <si>
    <t>ESET NOD32 for KWF 5 / 10 users+250+100+2*20+5</t>
  </si>
  <si>
    <t>NOD32-KWF-NS-1-410</t>
  </si>
  <si>
    <t>ESET NOD32 for KWF 5 / 10 users+250+100+2*20+2*5</t>
  </si>
  <si>
    <t>NOD32-KWF-NS-1-420</t>
  </si>
  <si>
    <t>ESET NOD32 for KWF 5 / 10 users+250+100+3*20</t>
  </si>
  <si>
    <t>NOD32-KWF-NS-1-425</t>
  </si>
  <si>
    <t>ESET NOD32 for KWF 5 / 10 users+250+100+3*20+5</t>
  </si>
  <si>
    <t>NOD32-KWF-NS-1-430</t>
  </si>
  <si>
    <t>ESET NOD32 for KWF 5 / 10 users+250+100+3*20+2*5</t>
  </si>
  <si>
    <t>NOD32-KWF-NS-1-440</t>
  </si>
  <si>
    <t>ESET NOD32 for KWF 5 / 10 users+250+100+4*20</t>
  </si>
  <si>
    <t>NOD32-KWF-NS-1-460</t>
  </si>
  <si>
    <t>ESET NOD32 for KWF 5 / 10 users+250+2*100</t>
  </si>
  <si>
    <t>NOD32-KWF-NS-1-510</t>
  </si>
  <si>
    <t>ESET NOD32 for KWF 5 / 10 users+2*250</t>
  </si>
  <si>
    <t>NOD32-KWF-NS-1-515</t>
  </si>
  <si>
    <t>ESET NOD32 for KWF 5 / 10 users+2*250+5</t>
  </si>
  <si>
    <t>NOD32-KWF-NS-1-520</t>
  </si>
  <si>
    <t>ESET NOD32 for KWF 5 / 10 users+2*250+2*5</t>
  </si>
  <si>
    <t>NOD32-KWF-NS-1-530</t>
  </si>
  <si>
    <t>ESET NOD32 for KWF 5 / 10 users+2*250+20</t>
  </si>
  <si>
    <t>NOD32-KWF-NS-1-535</t>
  </si>
  <si>
    <t>ESET NOD32 for KWF 5 / 10 users+2*250+20+5</t>
  </si>
  <si>
    <t>NOD32-KWF-NS-1-540</t>
  </si>
  <si>
    <t>ESET NOD32 for KWF 5 / 10 users+2*250+20+2*5</t>
  </si>
  <si>
    <t>NOD32-KWF-NS-1-550</t>
  </si>
  <si>
    <t>ESET NOD32 for KWF 5 / 10 users+2*250+2*20</t>
  </si>
  <si>
    <t>NOD32-KWF-NS-1-555</t>
  </si>
  <si>
    <t>ESET NOD32 for KWF 5 / 10 users+2*250+2*20+5</t>
  </si>
  <si>
    <t>NOD32-KWF-NS-1-560</t>
  </si>
  <si>
    <t>ESET NOD32 for KWF 5 / 10 users+2*250+2*20+2*5</t>
  </si>
  <si>
    <t>NOD32-KWF-NS-1-570</t>
  </si>
  <si>
    <t>ESET NOD32 for KWF 5 / 10 users+2*250+3*20</t>
  </si>
  <si>
    <t>NOD32-KWF-NS-1-575</t>
  </si>
  <si>
    <t>ESET NOD32 for KWF 5 / 10 users+2*250+3*20+5</t>
  </si>
  <si>
    <t>NOD32-KWF-NS-1-580</t>
  </si>
  <si>
    <t>ESET NOD32 for KWF 5 / 10 users+2*250+3*20+2*5</t>
  </si>
  <si>
    <t>NOD32-KWF-NS-1-590</t>
  </si>
  <si>
    <t>ESET NOD32 for KWF 5 / 10 users+2*250+4*20</t>
  </si>
  <si>
    <t>NOD32-KWF-NS-1-610</t>
  </si>
  <si>
    <t>ESET NOD32 for KWF 5 / 10 users+2*250+100</t>
  </si>
  <si>
    <t>NOD32-KWF-NS-1-615</t>
  </si>
  <si>
    <t>ESET NOD32 for KWF 5 / 10 users+2*250+100+5</t>
  </si>
  <si>
    <t>NOD32-KWF-NS-1-620</t>
  </si>
  <si>
    <t>ESET NOD32 for KWF 5 / 10 users+2*250+100+2*5</t>
  </si>
  <si>
    <t>NOD32-KWF-NS-1-630</t>
  </si>
  <si>
    <t>ESET NOD32 for KWF 5 / 10 users+2*250+100+20</t>
  </si>
  <si>
    <t>NOD32-KWF-NS-1-635</t>
  </si>
  <si>
    <t>ESET NOD32 for KWF 5 / 10 users+2*250+100+20+5</t>
  </si>
  <si>
    <t>NOD32-KWF-NS-1-640</t>
  </si>
  <si>
    <t>ESET NOD32 for KWF 5 / 10 users+2*250+100+20+2*5</t>
  </si>
  <si>
    <t>NOD32-KWF-NS-1-650</t>
  </si>
  <si>
    <t>ESET NOD32 for KWF 5 / 10 users+2*250+100+2*20</t>
  </si>
  <si>
    <t>NOD32-KWF-NS-1-655</t>
  </si>
  <si>
    <t>ESET NOD32 for KWF 5 / 10 users+2*250+100+2*20+5</t>
  </si>
  <si>
    <t>NOD32-KWF-NS-1-660</t>
  </si>
  <si>
    <t>ESET NOD32 for KWF 5 / 10 users+2*250+100+2*20+2*5</t>
  </si>
  <si>
    <t>NOD32-KWF-NS-1-670</t>
  </si>
  <si>
    <t>ESET NOD32 for KWF 5 / 10 users+2*250+100+3*20</t>
  </si>
  <si>
    <t>NOD32-KWF-NS-1-675</t>
  </si>
  <si>
    <t>ESET NOD32 for KWF 5 / 10 users+2*250+100+3*20+5</t>
  </si>
  <si>
    <t>NOD32-KWF-NS-1-680</t>
  </si>
  <si>
    <t>ESET NOD32 for KWF 5 / 10 users+2*250+100+3*20+2*5</t>
  </si>
  <si>
    <t>NOD32-KWF-NS-1-690</t>
  </si>
  <si>
    <t>ESET NOD32 for KWF 5 / 10 users+2*250+100+4*20</t>
  </si>
  <si>
    <t>NOD32-KWF-NS-1-710</t>
  </si>
  <si>
    <t>ESET NOD32 for KWF 5 / 10 users+2*250+2*100</t>
  </si>
  <si>
    <t>NOD32-KWF-NS-1-760</t>
  </si>
  <si>
    <t>ESET NOD32 for KWF 5 / 10 users+3*250</t>
  </si>
  <si>
    <t>NOD32-KWF-NS-1-765</t>
  </si>
  <si>
    <t>ESET NOD32 for KWF 5 / 10 users+3*250+5</t>
  </si>
  <si>
    <t>NOD32-KWF-NS-1-780</t>
  </si>
  <si>
    <t>ESET NOD32 for KWF 5 / 10 users+3*250+2*5</t>
  </si>
  <si>
    <t>ESET NOD32 for KWF 5 / 10 users+3*250+20</t>
  </si>
  <si>
    <t>NOD32-KWF-NS-1-785</t>
  </si>
  <si>
    <t>ESET NOD32 for KWF 5 / 10 users+3*250+20+5</t>
  </si>
  <si>
    <t>NOD32-KWF-NS-1-790</t>
  </si>
  <si>
    <t>ESET NOD32 for KWF 5 / 10 users+3*250+20+2*5</t>
  </si>
  <si>
    <t>NOD32-KWF-NS-1-800</t>
  </si>
  <si>
    <t>ESET NOD32 for KWF 5 / 10 users+3*250+2*20</t>
  </si>
  <si>
    <t>NOD32-KWF-NS-1-805</t>
  </si>
  <si>
    <t>ESET NOD32 for KWF 5 / 10 users+3*250+2*20+5</t>
  </si>
  <si>
    <t>NOD32-KWF-NS-1-810</t>
  </si>
  <si>
    <t>ESET NOD32 for KWF 5 / 10 users+3*250+2*20+2*5</t>
  </si>
  <si>
    <t>NOD32-KWF-NS-1-820</t>
  </si>
  <si>
    <t>ESET NOD32 for KWF 5 / 10 users+3*250+3*20</t>
  </si>
  <si>
    <t>NOD32-KWF-NS-1-825</t>
  </si>
  <si>
    <t>ESET NOD32 for KWF 5 / 10 users+3*250+3*20+5</t>
  </si>
  <si>
    <t>NOD32-KWF-NS-1-830</t>
  </si>
  <si>
    <t>ESET NOD32 for KWF 5 / 10 users+3*250+3*20+2*5</t>
  </si>
  <si>
    <t>NOD32-KWF-NS-1-840</t>
  </si>
  <si>
    <t>ESET NOD32 for KWF 5 / 10 users+3*250+4*20</t>
  </si>
  <si>
    <t>NOD32-KWF-NS-1-860</t>
  </si>
  <si>
    <t>ESET NOD32 for KWF 5 / 10 users+3*250+100</t>
  </si>
  <si>
    <t>NOD32-KWF-NS-1-865</t>
  </si>
  <si>
    <t>ESET NOD32 for KWF 5 / 10 users+3*250+100+5</t>
  </si>
  <si>
    <t>NOD32-KWF-NS-1-870</t>
  </si>
  <si>
    <t>ESET NOD32 for KWF 5 / 10 users+3*250+100+2*5</t>
  </si>
  <si>
    <t>NOD32-KWF-NS-1-880</t>
  </si>
  <si>
    <t>ESET NOD32 for KWF 5 / 10 users+3*250+100+20</t>
  </si>
  <si>
    <t>NOD32-KWF-NS-1-885</t>
  </si>
  <si>
    <t>ESET NOD32 for KWF 5 / 10 users+3*250+100+20+5</t>
  </si>
  <si>
    <t>NOD32-KWF-NS-1-890</t>
  </si>
  <si>
    <t>ESET NOD32 for KWF 5 / 10 users+3*250+100+20+2*5</t>
  </si>
  <si>
    <t>NOD32-KWF-NS-1-900</t>
  </si>
  <si>
    <t>ESET NOD32 for KWF 5 / 10 users+3*250+100+2*20</t>
  </si>
  <si>
    <t>NOD32-KWF-NS-1-905</t>
  </si>
  <si>
    <t>ESET NOD32 for KWF 5 / 10 users+3*250+100+2*20+5</t>
  </si>
  <si>
    <t>NOD32-KWF-NS-1-910</t>
  </si>
  <si>
    <t>ESET NOD32 for KWF 5 / 10 users+3*250+100+2*20+2*5</t>
  </si>
  <si>
    <t>NOD32-KWF-NS-1-920</t>
  </si>
  <si>
    <t>ESET NOD32 for KWF 5 / 10 users+3*250+100+3*20</t>
  </si>
  <si>
    <t>NOD32-KWF-NS-1-925</t>
  </si>
  <si>
    <t>ESET NOD32 for KWF 5 / 10 users+3*250+100+3*20+5</t>
  </si>
  <si>
    <t>NOD32-KWF-NS-1-930</t>
  </si>
  <si>
    <t>ESET NOD32 for KWF 5 / 10 users+3*250+100+3*20+2*5</t>
  </si>
  <si>
    <t>NOD32-KWF-NS-1-940</t>
  </si>
  <si>
    <t>ESET NOD32 for KWF 5 / 10 users+3*250+100+4*20</t>
  </si>
  <si>
    <t>NOD32-KWF-NS-1-960</t>
  </si>
  <si>
    <t>ESET NOD32 for KWF 5 / 10 users+3*250+2*100</t>
  </si>
  <si>
    <t>NOD32-KWF-NS-1-1000</t>
  </si>
  <si>
    <t>ESET NOD32 for KWF 5 / 10 users+4*250</t>
  </si>
  <si>
    <t>ESET-MPACK-NOD32-BE</t>
  </si>
  <si>
    <t xml:space="preserve">ESET-MPACK-NOD32-SB </t>
  </si>
  <si>
    <t>ESET-MPACK-NOD32-MS</t>
  </si>
  <si>
    <t>ESET-MPACK-NOD32-GP</t>
  </si>
  <si>
    <t>NOD32-ENA-RN(KEY)-1-1</t>
  </si>
  <si>
    <t>NOD32-ENA-RN(CARD)-1-1</t>
  </si>
  <si>
    <t>NOD32-ENA-NS(KEY)-2-1</t>
  </si>
  <si>
    <t>NOD32-ENA-RN(KEY)-2-1</t>
  </si>
  <si>
    <t>NOD32-ESS-RN(KEY)-1-1</t>
  </si>
  <si>
    <t>NOD32-ESS-RN(CARD)-1-1</t>
  </si>
  <si>
    <t>NOD32-ESS-NS(KEY)-2-1</t>
  </si>
  <si>
    <t>NOD32-ESS-RN(KEY)-2-1</t>
  </si>
  <si>
    <t>Количество (ПК/почтовых ящиков)</t>
  </si>
  <si>
    <t>NOD32-NBE-NS-1-5</t>
  </si>
  <si>
    <t>NOD32-NBE-NS-1-6</t>
  </si>
  <si>
    <t>NOD32-NBE-NS-1-7</t>
  </si>
  <si>
    <t>NOD32-NBE-NS-1-8</t>
  </si>
  <si>
    <t>NOD32-NBE-NS-1-9</t>
  </si>
  <si>
    <t>NOD32-NBE-NS-1-10</t>
  </si>
  <si>
    <t>NOD32-NBE-NS-1-11</t>
  </si>
  <si>
    <t>NOD32-NBE-NS-1-12</t>
  </si>
  <si>
    <t>NOD32-NBE-NS-1-13</t>
  </si>
  <si>
    <t>NOD32-NBE-NS-1-14</t>
  </si>
  <si>
    <t>NOD32-NBE-NS-1-15</t>
  </si>
  <si>
    <t>NOD32-NBE-NS-1-16</t>
  </si>
  <si>
    <t>NOD32-NBE-NS-1-17</t>
  </si>
  <si>
    <t>NOD32-NBE-NS-1-18</t>
  </si>
  <si>
    <t>NOD32-NBE-NS-1-19</t>
  </si>
  <si>
    <t>NOD32-NBE-NS-1-20</t>
  </si>
  <si>
    <t>NOD32-NBE-NS-1-21</t>
  </si>
  <si>
    <t>NOD32-NBE-NS-1-22</t>
  </si>
  <si>
    <t>NOD32-NBE-NS-1-23</t>
  </si>
  <si>
    <t>NOD32-NBE-NS-1-24</t>
  </si>
  <si>
    <t>NOD32-NBE-NS-1-25</t>
  </si>
  <si>
    <t>NOD32-NBE-NS-1-26</t>
  </si>
  <si>
    <t>NOD32-NBE-NS-1-27</t>
  </si>
  <si>
    <t>NOD32-NBE-NS-1-28</t>
  </si>
  <si>
    <t>NOD32-NBE-NS-1-29</t>
  </si>
  <si>
    <t>NOD32-NBE-NS-1-30</t>
  </si>
  <si>
    <t>NOD32-NBE-NS-1-31</t>
  </si>
  <si>
    <t>NOD32-NBE-NS-1-32</t>
  </si>
  <si>
    <t>NOD32-NBE-NS-1-33</t>
  </si>
  <si>
    <t>NOD32-NBE-NS-1-34</t>
  </si>
  <si>
    <t>NOD32-NBE-NS-1-35</t>
  </si>
  <si>
    <t>NOD32-NBE-NS-1-36</t>
  </si>
  <si>
    <t>NOD32-NBE-NS-1-37</t>
  </si>
  <si>
    <t>NOD32-NBE-NS-1-38</t>
  </si>
  <si>
    <t>NOD32-NBE-NS-1-39</t>
  </si>
  <si>
    <t>NOD32-NBE-NS-1-40</t>
  </si>
  <si>
    <t>NOD32-NBE-NS-1-41</t>
  </si>
  <si>
    <t>NOD32-NBE-NS-1-42</t>
  </si>
  <si>
    <t>NOD32-NBE-NS-1-43</t>
  </si>
  <si>
    <t>NOD32-NBE-NS-1-44</t>
  </si>
  <si>
    <t>NOD32-NBE-NS-1-45</t>
  </si>
  <si>
    <t>NOD32-NBE-NS-1-46</t>
  </si>
  <si>
    <t>NOD32-NBE-NS-1-47</t>
  </si>
  <si>
    <t>NOD32-NBE-NS-1-48</t>
  </si>
  <si>
    <t>NOD32-NBE-NS-1-49</t>
  </si>
  <si>
    <t>NOD32-NBE-NS-1-50</t>
  </si>
  <si>
    <t>NOD32-NBE-NS-1-51</t>
  </si>
  <si>
    <t>NOD32-NBE-NS-1-52</t>
  </si>
  <si>
    <t>NOD32-NBE-NS-1-53</t>
  </si>
  <si>
    <t>NOD32-NBE-NS-1-54</t>
  </si>
  <si>
    <t>NOD32-NBE-NS-1-55</t>
  </si>
  <si>
    <t>NOD32-NBE-NS-1-56</t>
  </si>
  <si>
    <t>NOD32-NBE-NS-1-57</t>
  </si>
  <si>
    <t>NOD32-NBE-NS-1-58</t>
  </si>
  <si>
    <t>NOD32-NBE-NS-1-59</t>
  </si>
  <si>
    <t>NOD32-NBE-NS-1-60</t>
  </si>
  <si>
    <t>NOD32-NBE-NS-1-61</t>
  </si>
  <si>
    <t>NOD32-NBE-NS-1-62</t>
  </si>
  <si>
    <t>NOD32-NBE-NS-1-63</t>
  </si>
  <si>
    <t>NOD32-NBE-NS-1-64</t>
  </si>
  <si>
    <t>NOD32-NBE-NS-1-65</t>
  </si>
  <si>
    <t>NOD32-NBE-NS-1-66</t>
  </si>
  <si>
    <t>NOD32-NBE-NS-1-67</t>
  </si>
  <si>
    <t>NOD32-NBE-NS-1-68</t>
  </si>
  <si>
    <t>NOD32-NBE-NS-1-69</t>
  </si>
  <si>
    <t>NOD32-NBE-NS-1-70</t>
  </si>
  <si>
    <t>NOD32-NBE-NS-1-71</t>
  </si>
  <si>
    <t>NOD32-NBE-NS-1-72</t>
  </si>
  <si>
    <t>NOD32-NBE-NS-1-73</t>
  </si>
  <si>
    <t>NOD32-NBE-NS-1-74</t>
  </si>
  <si>
    <t>NOD32-NBE-NS-1-75</t>
  </si>
  <si>
    <t>NOD32-NBE-NS-1-76</t>
  </si>
  <si>
    <t>NOD32-NBE-NS-1-77</t>
  </si>
  <si>
    <t>NOD32-NBE-NS-1-78</t>
  </si>
  <si>
    <t>NOD32-NBE-NS-1-79</t>
  </si>
  <si>
    <t>NOD32-NBE-NS-1-80</t>
  </si>
  <si>
    <t>NOD32-NBE-NS-1-81</t>
  </si>
  <si>
    <t>NOD32-NBE-NS-1-82</t>
  </si>
  <si>
    <t>NOD32-NBE-NS-1-83</t>
  </si>
  <si>
    <t>NOD32-NBE-NS-1-84</t>
  </si>
  <si>
    <t>NOD32-NBE-NS-1-85</t>
  </si>
  <si>
    <t>NOD32-NBE-NS-1-86</t>
  </si>
  <si>
    <t>NOD32-NBE-NS-1-87</t>
  </si>
  <si>
    <t>NOD32-NBE-NS-1-88</t>
  </si>
  <si>
    <t>NOD32-NBE-NS-1-89</t>
  </si>
  <si>
    <t>NOD32-NBE-NS-1-90</t>
  </si>
  <si>
    <t>NOD32-NBE-NS-1-91</t>
  </si>
  <si>
    <t>NOD32-NBE-NS-1-92</t>
  </si>
  <si>
    <t>NOD32-NBE-NS-1-93</t>
  </si>
  <si>
    <t>NOD32-NBE-NS-1-94</t>
  </si>
  <si>
    <t>NOD32-NBE-NS-1-95</t>
  </si>
  <si>
    <t>NOD32-NBE-NS-1-96</t>
  </si>
  <si>
    <t>NOD32-NBE-NS-1-97</t>
  </si>
  <si>
    <t>NOD32-NBE-NS-1-98</t>
  </si>
  <si>
    <t>NOD32-NBE-NS-1-99</t>
  </si>
  <si>
    <t>NOD32-NBE-NS-1-100</t>
  </si>
  <si>
    <t>NOD32-NBE-NS-1-101</t>
  </si>
  <si>
    <t>NOD32-NBE-NS-1-102</t>
  </si>
  <si>
    <t>NOD32-NBE-NS-1-103</t>
  </si>
  <si>
    <t>NOD32-NBE-NS-1-104</t>
  </si>
  <si>
    <t>NOD32-NBE-NS-1-105</t>
  </si>
  <si>
    <t>NOD32-NBE-NS-1-106</t>
  </si>
  <si>
    <t>NOD32-NBE-NS-1-107</t>
  </si>
  <si>
    <t>NOD32-NBE-NS-1-108</t>
  </si>
  <si>
    <t>NOD32-NBE-NS-1-109</t>
  </si>
  <si>
    <t>NOD32-NBE-NS-1-110</t>
  </si>
  <si>
    <t>NOD32-NBE-NS-1-111</t>
  </si>
  <si>
    <t>NOD32-NBE-NS-1-112</t>
  </si>
  <si>
    <t>NOD32-NBE-NS-1-113</t>
  </si>
  <si>
    <t>NOD32-NBE-NS-1-114</t>
  </si>
  <si>
    <t>NOD32-NBE-NS-1-115</t>
  </si>
  <si>
    <t>NOD32-NBE-NS-1-116</t>
  </si>
  <si>
    <t>NOD32-NBE-NS-1-117</t>
  </si>
  <si>
    <t>NOD32-NBE-NS-1-118</t>
  </si>
  <si>
    <t>NOD32-NBE-NS-1-119</t>
  </si>
  <si>
    <t>NOD32-NBE-NS-1-120</t>
  </si>
  <si>
    <t>NOD32-NBE-NS-1-121</t>
  </si>
  <si>
    <t>NOD32-NBE-NS-1-122</t>
  </si>
  <si>
    <t>NOD32-NBE-NS-1-123</t>
  </si>
  <si>
    <t>NOD32-NBE-NS-1-124</t>
  </si>
  <si>
    <t>NOD32-NBE-NS-1-125</t>
  </si>
  <si>
    <t>NOD32-NBE-NS-1-126</t>
  </si>
  <si>
    <t>NOD32-NBE-NS-1-127</t>
  </si>
  <si>
    <t>NOD32-NBE-NS-1-128</t>
  </si>
  <si>
    <t>NOD32-NBE-NS-1-129</t>
  </si>
  <si>
    <t>NOD32-NBE-NS-1-130</t>
  </si>
  <si>
    <t>NOD32-NBE-NS-1-131</t>
  </si>
  <si>
    <t>NOD32-NBE-NS-1-132</t>
  </si>
  <si>
    <t>NOD32-NBE-NS-1-133</t>
  </si>
  <si>
    <t>NOD32-NBE-NS-1-134</t>
  </si>
  <si>
    <t>NOD32-NBE-NS-1-135</t>
  </si>
  <si>
    <t>NOD32-NBE-NS-1-136</t>
  </si>
  <si>
    <t>NOD32-NBE-NS-1-137</t>
  </si>
  <si>
    <t>NOD32-NBE-NS-1-138</t>
  </si>
  <si>
    <t>NOD32-NBE-NS-1-139</t>
  </si>
  <si>
    <t>NOD32-NBE-NS-1-140</t>
  </si>
  <si>
    <t>NOD32-NBE-NS-1-141</t>
  </si>
  <si>
    <t>NOD32-NBE-NS-1-142</t>
  </si>
  <si>
    <t>NOD32-NBE-NS-1-143</t>
  </si>
  <si>
    <t>NOD32-NBE-NS-1-144</t>
  </si>
  <si>
    <t>NOD32-NBE-NS-1-145</t>
  </si>
  <si>
    <t>NOD32-NBE-NS-1-146</t>
  </si>
  <si>
    <t>NOD32-NBE-NS-1-147</t>
  </si>
  <si>
    <t>NOD32-NBE-NS-1-148</t>
  </si>
  <si>
    <t>NOD32-NBE-NS-1-149</t>
  </si>
  <si>
    <t>NOD32-NBE-NS-1-150</t>
  </si>
  <si>
    <t>NOD32-NBE-NS-1-151</t>
  </si>
  <si>
    <t>NOD32-NBE-NS-1-152</t>
  </si>
  <si>
    <t>NOD32-NBE-NS-1-153</t>
  </si>
  <si>
    <t>NOD32-NBE-NS-1-154</t>
  </si>
  <si>
    <t>NOD32-NBE-NS-1-155</t>
  </si>
  <si>
    <t>NOD32-NBE-NS-1-156</t>
  </si>
  <si>
    <t>NOD32-NBE-NS-1-157</t>
  </si>
  <si>
    <t>NOD32-NBE-NS-1-158</t>
  </si>
  <si>
    <t>NOD32-NBE-NS-1-159</t>
  </si>
  <si>
    <t>NOD32-NBE-NS-1-160</t>
  </si>
  <si>
    <t>NOD32-NBE-NS-1-161</t>
  </si>
  <si>
    <t>NOD32-NBE-NS-1-162</t>
  </si>
  <si>
    <t>NOD32-NBE-NS-1-163</t>
  </si>
  <si>
    <t>NOD32-NBE-NS-1-164</t>
  </si>
  <si>
    <t>NOD32-NBE-NS-1-165</t>
  </si>
  <si>
    <t>NOD32-NBE-NS-1-166</t>
  </si>
  <si>
    <t>NOD32-NBE-NS-1-167</t>
  </si>
  <si>
    <t>NOD32-NBE-NS-1-168</t>
  </si>
  <si>
    <t>NOD32-NBE-NS-1-169</t>
  </si>
  <si>
    <t>NOD32-NBE-NS-1-170</t>
  </si>
  <si>
    <t>NOD32-NBE-NS-1-171</t>
  </si>
  <si>
    <t>NOD32-NBE-NS-1-172</t>
  </si>
  <si>
    <t>NOD32-NBE-NS-1-173</t>
  </si>
  <si>
    <t>NOD32-NBE-NS-1-174</t>
  </si>
  <si>
    <t>NOD32-NBE-NS-1-175</t>
  </si>
  <si>
    <t>NOD32-NBE-NS-1-176</t>
  </si>
  <si>
    <t>NOD32-NBE-NS-1-177</t>
  </si>
  <si>
    <t>NOD32-NBE-NS-1-178</t>
  </si>
  <si>
    <t>NOD32-NBE-NS-1-179</t>
  </si>
  <si>
    <t>NOD32-NBE-NS-1-180</t>
  </si>
  <si>
    <t>NOD32-NBE-NS-1-181</t>
  </si>
  <si>
    <t>NOD32-NBE-NS-1-182</t>
  </si>
  <si>
    <t>NOD32-NBE-NS-1-183</t>
  </si>
  <si>
    <t>NOD32-NBE-NS-1-184</t>
  </si>
  <si>
    <t>NOD32-NBE-NS-1-185</t>
  </si>
  <si>
    <t>NOD32-NBE-NS-1-186</t>
  </si>
  <si>
    <t>NOD32-NBE-NS-1-187</t>
  </si>
  <si>
    <t>NOD32-NBE-NS-1-188</t>
  </si>
  <si>
    <t>NOD32-NBE-NS-1-189</t>
  </si>
  <si>
    <t>NOD32-NBE-NS-1-190</t>
  </si>
  <si>
    <t>NOD32-NBE-NS-1-191</t>
  </si>
  <si>
    <t>NOD32-NBE-NS-1-192</t>
  </si>
  <si>
    <t>NOD32-NBE-NS-1-193</t>
  </si>
  <si>
    <t>NOD32-NBE-NS-1-194</t>
  </si>
  <si>
    <t>NOD32-NBE-NS-1-195</t>
  </si>
  <si>
    <t>NOD32-NBE-NS-1-196</t>
  </si>
  <si>
    <t>NOD32-NBE-NS-1-197</t>
  </si>
  <si>
    <t>NOD32-NBE-NS-1-198</t>
  </si>
  <si>
    <t>NOD32-NBE-NS-1-199</t>
  </si>
  <si>
    <t>NOD32-NBE-NS-1-200</t>
  </si>
  <si>
    <t>NOD32-NBE-NS-1-210</t>
  </si>
  <si>
    <t>NOD32-NBE-NS-1-220</t>
  </si>
  <si>
    <t>NOD32-NBE-NS-1-230</t>
  </si>
  <si>
    <t>NOD32-NBE-NS-1-240</t>
  </si>
  <si>
    <t>NOD32-NBE-NS-1-250</t>
  </si>
  <si>
    <t>NOD32-NBE-NS-1-260</t>
  </si>
  <si>
    <t>NOD32-NBE-NS-1-270</t>
  </si>
  <si>
    <t>NOD32-NBE-NS-1-280</t>
  </si>
  <si>
    <t>NOD32-NBE-NS-1-290</t>
  </si>
  <si>
    <t>NOD32-NBE-NS-1-300</t>
  </si>
  <si>
    <t>NOD32-NBE-NS-1-310</t>
  </si>
  <si>
    <t>NOD32-NBE-NS-1-320</t>
  </si>
  <si>
    <t>NOD32-NBE-NS-1-330</t>
  </si>
  <si>
    <t>NOD32-NBE-NS-1-340</t>
  </si>
  <si>
    <t>NOD32-NBE-NS-1-350</t>
  </si>
  <si>
    <t>NOD32-NBE-NS-1-360</t>
  </si>
  <si>
    <t>NOD32-NBE-NS-1-370</t>
  </si>
  <si>
    <t>NOD32-NBE-NS-1-380</t>
  </si>
  <si>
    <t>NOD32-NBE-NS-1-390</t>
  </si>
  <si>
    <t>NOD32-NBE-NS-1-400</t>
  </si>
  <si>
    <t>NOD32-NBE-NS-1-410</t>
  </si>
  <si>
    <t>NOD32-NBE-NS-1-420</t>
  </si>
  <si>
    <t>NOD32-NBE-NS-1-430</t>
  </si>
  <si>
    <t>NOD32-NBE-NS-1-440</t>
  </si>
  <si>
    <t>NOD32-NBE-NS-1-450</t>
  </si>
  <si>
    <t>NOD32-NBE-NS-1-460</t>
  </si>
  <si>
    <t>NOD32-NBE-NS-1-470</t>
  </si>
  <si>
    <t>NOD32-NBE-NS-1-480</t>
  </si>
  <si>
    <t>NOD32-NBE-NS-1-490</t>
  </si>
  <si>
    <t>NOD32-NBE-NS-1-500</t>
  </si>
  <si>
    <t>NOD32-NBE-NS-1-525</t>
  </si>
  <si>
    <t>NOD32-NBE-NS-1-550</t>
  </si>
  <si>
    <t>NOD32-NBE-NS-1-575</t>
  </si>
  <si>
    <t>NOD32-NBE-NS-1-600</t>
  </si>
  <si>
    <t>NOD32-NBE-NS-1-625</t>
  </si>
  <si>
    <t>NOD32-NBE-NS-1-650</t>
  </si>
  <si>
    <t>NOD32-NBE-NS-1-675</t>
  </si>
  <si>
    <t>NOD32-NBE-NS-1-700</t>
  </si>
  <si>
    <t>NOD32-NBE-NS-1-725</t>
  </si>
  <si>
    <t>NOD32-NBE-NS-1-750</t>
  </si>
  <si>
    <t>NOD32-NBE-NS-1-775</t>
  </si>
  <si>
    <t>NOD32-NBE-NS-1-800</t>
  </si>
  <si>
    <t>NOD32-NBE-NS-1-825</t>
  </si>
  <si>
    <t>NOD32-NBE-NS-1-850</t>
  </si>
  <si>
    <t>NOD32-NBE-NS-1-875</t>
  </si>
  <si>
    <t>NOD32-NBE-NS-1-900</t>
  </si>
  <si>
    <t>NOD32-NBE-NS-1-925</t>
  </si>
  <si>
    <t>NOD32-NBE-NS-1-950</t>
  </si>
  <si>
    <t>NOD32-NBE-NS-1-975</t>
  </si>
  <si>
    <t>NOD32-NBE-NS-1-1000</t>
  </si>
  <si>
    <t>NOD32-SBE-NS-1-5</t>
  </si>
  <si>
    <t xml:space="preserve"> ESET NOD32 Smart Security Business Edition newsale for 5 user</t>
  </si>
  <si>
    <t>NOD32-SBE-NS-1-6</t>
  </si>
  <si>
    <t xml:space="preserve"> ESET NOD32 Smart Security Business Edition newsale for 6 user</t>
  </si>
  <si>
    <t>NOD32-SBE-NS-1-7</t>
  </si>
  <si>
    <t xml:space="preserve"> ESET NOD32 Smart Security Business Edition newsale for 7 user</t>
  </si>
  <si>
    <t>NOD32-SBE-NS-1-8</t>
  </si>
  <si>
    <t xml:space="preserve"> ESET NOD32 Smart Security Business Edition newsale for 8 user</t>
  </si>
  <si>
    <t>NOD32-SBE-NS-1-9</t>
  </si>
  <si>
    <t xml:space="preserve"> ESET NOD32 Smart Security Business Edition newsale for 9 user</t>
  </si>
  <si>
    <t>NOD32-SBE-NS-1-10</t>
  </si>
  <si>
    <t xml:space="preserve"> ESET NOD32 Smart Security Business Edition newsale for 10 user</t>
  </si>
  <si>
    <t>NOD32-SBE-NS-1-11</t>
  </si>
  <si>
    <t xml:space="preserve"> ESET NOD32 Smart Security Business Edition newsale for 11 user</t>
  </si>
  <si>
    <t>NOD32-SBE-NS-1-12</t>
  </si>
  <si>
    <t xml:space="preserve"> ESET NOD32 Smart Security Business Edition newsale for 12 user</t>
  </si>
  <si>
    <t>NOD32-SBE-NS-1-13</t>
  </si>
  <si>
    <t xml:space="preserve"> ESET NOD32 Smart Security Business Edition newsale for 13 user</t>
  </si>
  <si>
    <t>NOD32-SBE-NS-1-14</t>
  </si>
  <si>
    <t xml:space="preserve"> ESET NOD32 Smart Security Business Edition newsale for 14 user</t>
  </si>
  <si>
    <t>NOD32-SBE-NS-1-15</t>
  </si>
  <si>
    <t xml:space="preserve"> ESET NOD32 Smart Security Business Edition newsale for 15 user</t>
  </si>
  <si>
    <t>NOD32-SBE-NS-1-16</t>
  </si>
  <si>
    <t xml:space="preserve"> ESET NOD32 Smart Security Business Edition newsale for 16 user</t>
  </si>
  <si>
    <t>NOD32-SBE-NS-1-17</t>
  </si>
  <si>
    <t xml:space="preserve"> ESET NOD32 Smart Security Business Edition newsale for 17 user</t>
  </si>
  <si>
    <t>NOD32-SBE-NS-1-18</t>
  </si>
  <si>
    <t>NOD32-SBE-NS-1-19</t>
  </si>
  <si>
    <t xml:space="preserve"> ESET NOD32 Smart Security Business Edition newsale for 19 user</t>
  </si>
  <si>
    <t>NOD32-SBE-NS-1-20</t>
  </si>
  <si>
    <t xml:space="preserve"> ESET NOD32 Smart Security Business Edition newsale for 20 user</t>
  </si>
  <si>
    <t>NOD32-SBE-NS-1-21</t>
  </si>
  <si>
    <t xml:space="preserve"> ESET NOD32 Smart Security Business Edition newsale for 21 user</t>
  </si>
  <si>
    <t>NOD32-SBE-NS-1-22</t>
  </si>
  <si>
    <t xml:space="preserve"> ESET NOD32 Smart Security Business Edition newsale for 22 user</t>
  </si>
  <si>
    <t>NOD32-SBE-NS-1-23</t>
  </si>
  <si>
    <t xml:space="preserve"> ESET NOD32 Smart Security Business Edition newsale for 23 user</t>
  </si>
  <si>
    <t>NOD32-SBE-NS-1-24</t>
  </si>
  <si>
    <t xml:space="preserve"> ESET NOD32 Smart Security Business Edition newsale for 24 user</t>
  </si>
  <si>
    <t>NOD32-SBE-NS-1-25</t>
  </si>
  <si>
    <t xml:space="preserve"> ESET NOD32 Smart Security Business Edition newsale for 25 user</t>
  </si>
  <si>
    <t>NOD32-SBE-NS-1-26</t>
  </si>
  <si>
    <t xml:space="preserve"> ESET NOD32 Smart Security Business Edition newsale for 26 user</t>
  </si>
  <si>
    <t>NOD32-SBE-NS-1-27</t>
  </si>
  <si>
    <t xml:space="preserve"> ESET NOD32 Smart Security Business Edition newsale for 27 user</t>
  </si>
  <si>
    <t>NOD32-SBE-NS-1-28</t>
  </si>
  <si>
    <t xml:space="preserve"> ESET NOD32 Smart Security Business Edition newsale for 28 user</t>
  </si>
  <si>
    <t>NOD32-SBE-NS-1-29</t>
  </si>
  <si>
    <t xml:space="preserve"> ESET NOD32 Smart Security Business Edition newsale for 29 user</t>
  </si>
  <si>
    <t>NOD32-SBE-NS-1-30</t>
  </si>
  <si>
    <t xml:space="preserve"> ESET NOD32 Smart Security Business Edition newsale for 30 user</t>
  </si>
  <si>
    <t>NOD32-SBE-NS-1-31</t>
  </si>
  <si>
    <t xml:space="preserve"> ESET NOD32 Smart Security Business Edition newsale for 31 user</t>
  </si>
  <si>
    <t>NOD32-SBE-NS-1-32</t>
  </si>
  <si>
    <t xml:space="preserve"> ESET NOD32 Smart Security Business Edition newsale for 32 user</t>
  </si>
  <si>
    <t>NOD32-SBE-NS-1-33</t>
  </si>
  <si>
    <t xml:space="preserve"> ESET NOD32 Smart Security Business Edition newsale for 33 user</t>
  </si>
  <si>
    <t>NOD32-SBE-NS-1-34</t>
  </si>
  <si>
    <t xml:space="preserve"> ESET NOD32 Smart Security Business Edition newsale for 34 user</t>
  </si>
  <si>
    <t>NOD32-SBE-NS-1-35</t>
  </si>
  <si>
    <t xml:space="preserve"> ESET NOD32 Smart Security Business Edition newsale for 35 user</t>
  </si>
  <si>
    <t>NOD32-SBE-NS-1-36</t>
  </si>
  <si>
    <t xml:space="preserve"> ESET NOD32 Smart Security Business Edition newsale for 36 user</t>
  </si>
  <si>
    <t>NOD32-SBE-NS-1-37</t>
  </si>
  <si>
    <t xml:space="preserve"> ESET NOD32 Smart Security Business Edition newsale for 37 user</t>
  </si>
  <si>
    <t>NOD32-SBE-NS-1-38</t>
  </si>
  <si>
    <t xml:space="preserve"> ESET NOD32 Smart Security Business Edition newsale for 38 user</t>
  </si>
  <si>
    <t>NOD32-SBE-NS-1-39</t>
  </si>
  <si>
    <t xml:space="preserve"> ESET NOD32 Smart Security Business Edition newsale for 39 user</t>
  </si>
  <si>
    <t>NOD32-SBE-NS-1-40</t>
  </si>
  <si>
    <t xml:space="preserve"> ESET NOD32 Smart Security Business Edition newsale for 40 user</t>
  </si>
  <si>
    <t>NOD32-SBE-NS-1-41</t>
  </si>
  <si>
    <t xml:space="preserve"> ESET NOD32 Smart Security Business Edition newsale for 41 user</t>
  </si>
  <si>
    <t>NOD32-SBE-NS-1-42</t>
  </si>
  <si>
    <t xml:space="preserve"> ESET NOD32 Smart Security Business Edition newsale for 42 user</t>
  </si>
  <si>
    <t>NOD32-SBE-NS-1-43</t>
  </si>
  <si>
    <t xml:space="preserve"> ESET NOD32 Smart Security Business Edition newsale for 43 user</t>
  </si>
  <si>
    <t>NOD32-SBE-NS-1-44</t>
  </si>
  <si>
    <t xml:space="preserve"> ESET NOD32 Smart Security Business Edition newsale for 44 user</t>
  </si>
  <si>
    <t>NOD32-SBE-NS-1-45</t>
  </si>
  <si>
    <t xml:space="preserve"> ESET NOD32 Smart Security Business Edition newsale for 45 user</t>
  </si>
  <si>
    <t>NOD32-SBE-NS-1-46</t>
  </si>
  <si>
    <t xml:space="preserve"> ESET NOD32 Smart Security Business Edition newsale for 46 user</t>
  </si>
  <si>
    <t>NOD32-SBE-NS-1-47</t>
  </si>
  <si>
    <t xml:space="preserve"> ESET NOD32 Smart Security Business Edition newsale for 47 user</t>
  </si>
  <si>
    <t>NOD32-SBE-NS-1-48</t>
  </si>
  <si>
    <t xml:space="preserve"> ESET NOD32 Smart Security Business Edition newsale for 48 user</t>
  </si>
  <si>
    <t>NOD32-SBE-NS-1-49</t>
  </si>
  <si>
    <t xml:space="preserve"> ESET NOD32 Smart Security Business Edition newsale for 49 user</t>
  </si>
  <si>
    <t>NOD32-SBE-NS-1-50</t>
  </si>
  <si>
    <t xml:space="preserve"> ESET NOD32 Smart Security Business Edition newsale for 50 user</t>
  </si>
  <si>
    <t>NOD32-SBE-NS-1-51</t>
  </si>
  <si>
    <t xml:space="preserve"> ESET NOD32 Smart Security Business Edition newsale for 51 user</t>
  </si>
  <si>
    <t>NOD32-SBE-NS-1-52</t>
  </si>
  <si>
    <t xml:space="preserve"> ESET NOD32 Smart Security Business Edition newsale for 52 user</t>
  </si>
  <si>
    <t>NOD32-SBE-NS-1-53</t>
  </si>
  <si>
    <t xml:space="preserve"> ESET NOD32 Smart Security Business Edition newsale for 53 user</t>
  </si>
  <si>
    <t>NOD32-SBE-NS-1-54</t>
  </si>
  <si>
    <t xml:space="preserve"> ESET NOD32 Smart Security Business Edition newsale for 54 user</t>
  </si>
  <si>
    <t>NOD32-SBE-NS-1-55</t>
  </si>
  <si>
    <t xml:space="preserve"> ESET NOD32 Smart Security Business Edition newsale for 55 user</t>
  </si>
  <si>
    <t>NOD32-SBE-NS-1-56</t>
  </si>
  <si>
    <t xml:space="preserve"> ESET NOD32 Smart Security Business Edition newsale for 56 user</t>
  </si>
  <si>
    <t>NOD32-SBE-NS-1-57</t>
  </si>
  <si>
    <t xml:space="preserve"> ESET NOD32 Smart Security Business Edition newsale for 57 user</t>
  </si>
  <si>
    <t>NOD32-SBE-NS-1-58</t>
  </si>
  <si>
    <t xml:space="preserve"> ESET NOD32 Smart Security Business Edition newsale for 58 user</t>
  </si>
  <si>
    <t>NOD32-SBE-NS-1-59</t>
  </si>
  <si>
    <t xml:space="preserve"> ESET NOD32 Smart Security Business Edition newsale for 59 user</t>
  </si>
  <si>
    <t>NOD32-SBE-NS-1-60</t>
  </si>
  <si>
    <t xml:space="preserve"> ESET NOD32 Smart Security Business Edition newsale for 60 user</t>
  </si>
  <si>
    <t>NOD32-SBE-NS-1-61</t>
  </si>
  <si>
    <t xml:space="preserve"> ESET NOD32 Smart Security Business Edition newsale for 61 user</t>
  </si>
  <si>
    <t>NOD32-SBE-NS-1-62</t>
  </si>
  <si>
    <t xml:space="preserve"> ESET NOD32 Smart Security Business Edition newsale for 62 user</t>
  </si>
  <si>
    <t>NOD32-SBE-NS-1-63</t>
  </si>
  <si>
    <t xml:space="preserve"> ESET NOD32 Smart Security Business Edition newsale for 63 user</t>
  </si>
  <si>
    <t>NOD32-SBE-NS-1-64</t>
  </si>
  <si>
    <t xml:space="preserve"> ESET NOD32 Smart Security Business Edition newsale for 64 user</t>
  </si>
  <si>
    <t>NOD32-SBE-NS-1-65</t>
  </si>
  <si>
    <t xml:space="preserve"> ESET NOD32 Smart Security Business Edition newsale for 65 user</t>
  </si>
  <si>
    <t>NOD32-SBE-NS-1-66</t>
  </si>
  <si>
    <t xml:space="preserve"> ESET NOD32 Smart Security Business Edition newsale for 66 user</t>
  </si>
  <si>
    <t>NOD32-SBE-NS-1-67</t>
  </si>
  <si>
    <t xml:space="preserve"> ESET NOD32 Smart Security Business Edition newsale for 67 user</t>
  </si>
  <si>
    <t>NOD32-SBE-NS-1-68</t>
  </si>
  <si>
    <t xml:space="preserve"> ESET NOD32 Smart Security Business Edition newsale for 68 user</t>
  </si>
  <si>
    <t>NOD32-SBE-NS-1-69</t>
  </si>
  <si>
    <t xml:space="preserve"> ESET NOD32 Smart Security Business Edition newsale for 69 user</t>
  </si>
  <si>
    <t>NOD32-SBE-NS-1-70</t>
  </si>
  <si>
    <t xml:space="preserve"> ESET NOD32 Smart Security Business Edition newsale for 70 user</t>
  </si>
  <si>
    <t>NOD32-SBE-NS-1-71</t>
  </si>
  <si>
    <t xml:space="preserve"> ESET NOD32 Smart Security Business Edition newsale for 71 user</t>
  </si>
  <si>
    <t>NOD32-SBE-NS-1-72</t>
  </si>
  <si>
    <t xml:space="preserve"> ESET NOD32 Smart Security Business Edition newsale for 72 user</t>
  </si>
  <si>
    <t>NOD32-SBE-NS-1-73</t>
  </si>
  <si>
    <t xml:space="preserve"> ESET NOD32 Smart Security Business Edition newsale for 73 user</t>
  </si>
  <si>
    <t>NOD32-SBE-NS-1-74</t>
  </si>
  <si>
    <t xml:space="preserve"> ESET NOD32 Smart Security Business Edition newsale for 74 user</t>
  </si>
  <si>
    <t>NOD32-SBE-NS-1-75</t>
  </si>
  <si>
    <t xml:space="preserve"> ESET NOD32 Smart Security Business Edition newsale for 75 user</t>
  </si>
  <si>
    <t>NOD32-SBE-NS-1-76</t>
  </si>
  <si>
    <t xml:space="preserve"> ESET NOD32 Smart Security Business Edition newsale for 76 user</t>
  </si>
  <si>
    <t>NOD32-SBE-NS-1-77</t>
  </si>
  <si>
    <t xml:space="preserve"> ESET NOD32 Smart Security Business Edition newsale for 77 user</t>
  </si>
  <si>
    <t>NOD32-SBE-NS-1-78</t>
  </si>
  <si>
    <t xml:space="preserve"> ESET NOD32 Smart Security Business Edition newsale for 78 user</t>
  </si>
  <si>
    <t>NOD32-SBE-NS-1-79</t>
  </si>
  <si>
    <t xml:space="preserve"> ESET NOD32 Smart Security Business Edition newsale for 79 user</t>
  </si>
  <si>
    <t>NOD32-SBE-NS-1-80</t>
  </si>
  <si>
    <t xml:space="preserve"> ESET NOD32 Smart Security Business Edition newsale for 80 user</t>
  </si>
  <si>
    <t>NOD32-SBE-NS-1-81</t>
  </si>
  <si>
    <t xml:space="preserve"> ESET NOD32 Smart Security Business Edition newsale for 81 user</t>
  </si>
  <si>
    <t>NOD32-SBE-NS-1-82</t>
  </si>
  <si>
    <t xml:space="preserve"> ESET NOD32 Smart Security Business Edition newsale for 82 user</t>
  </si>
  <si>
    <t>NOD32-SBE-NS-1-83</t>
  </si>
  <si>
    <t xml:space="preserve"> ESET NOD32 Smart Security Business Edition newsale for 83 user</t>
  </si>
  <si>
    <t>NOD32-SBE-NS-1-84</t>
  </si>
  <si>
    <t xml:space="preserve"> ESET NOD32 Smart Security Business Edition newsale for 84 user</t>
  </si>
  <si>
    <t>NOD32-SBE-NS-1-85</t>
  </si>
  <si>
    <t xml:space="preserve"> ESET NOD32 Smart Security Business Edition newsale for 85 user</t>
  </si>
  <si>
    <t>NOD32-SBE-NS-1-86</t>
  </si>
  <si>
    <t xml:space="preserve"> ESET NOD32 Smart Security Business Edition newsale for 86 user</t>
  </si>
  <si>
    <t>NOD32-SBE-NS-1-87</t>
  </si>
  <si>
    <t xml:space="preserve"> ESET NOD32 Smart Security Business Edition newsale for 87 user</t>
  </si>
  <si>
    <t>NOD32-SBE-NS-1-88</t>
  </si>
  <si>
    <t xml:space="preserve"> ESET NOD32 Smart Security Business Edition newsale for 88 user</t>
  </si>
  <si>
    <t>NOD32-SBE-NS-1-89</t>
  </si>
  <si>
    <t xml:space="preserve"> ESET NOD32 Smart Security Business Edition newsale for 89 user</t>
  </si>
  <si>
    <t>NOD32-SBE-NS-1-90</t>
  </si>
  <si>
    <t xml:space="preserve"> ESET NOD32 Smart Security Business Edition newsale for 90 user</t>
  </si>
  <si>
    <t>NOD32-SBE-NS-1-91</t>
  </si>
  <si>
    <t xml:space="preserve"> ESET NOD32 Smart Security Business Edition newsale for 91 user</t>
  </si>
  <si>
    <t>NOD32-SBE-NS-1-92</t>
  </si>
  <si>
    <t xml:space="preserve"> ESET NOD32 Smart Security Business Edition newsale for 92 user</t>
  </si>
  <si>
    <t>NOD32-SBE-NS-1-93</t>
  </si>
  <si>
    <t xml:space="preserve"> ESET NOD32 Smart Security Business Edition newsale for 93 user</t>
  </si>
  <si>
    <t>NOD32-SBE-NS-1-94</t>
  </si>
  <si>
    <t xml:space="preserve"> ESET NOD32 Smart Security Business Edition newsale for 94 user</t>
  </si>
  <si>
    <t>NOD32-SBE-NS-1-95</t>
  </si>
  <si>
    <t xml:space="preserve"> ESET NOD32 Smart Security Business Edition newsale for 95 user</t>
  </si>
  <si>
    <t>NOD32-SBE-NS-1-96</t>
  </si>
  <si>
    <t xml:space="preserve"> ESET NOD32 Smart Security Business Edition newsale for 96 user</t>
  </si>
  <si>
    <t>NOD32-SBE-NS-1-97</t>
  </si>
  <si>
    <t xml:space="preserve"> ESET NOD32 Smart Security Business Edition newsale for 97 user</t>
  </si>
  <si>
    <t>NOD32-SBE-NS-1-98</t>
  </si>
  <si>
    <t xml:space="preserve"> ESET NOD32 Smart Security Business Edition newsale for 98 user</t>
  </si>
  <si>
    <t>NOD32-SBE-NS-1-99</t>
  </si>
  <si>
    <t xml:space="preserve"> ESET NOD32 Smart Security Business Edition newsale for 99 user</t>
  </si>
  <si>
    <t>NOD32-SBE-NS-1-100</t>
  </si>
  <si>
    <t xml:space="preserve"> ESET NOD32 Smart Security Business Edition newsale for 100 user</t>
  </si>
  <si>
    <t>NOD32-SBE-NS-1-101</t>
  </si>
  <si>
    <t xml:space="preserve"> ESET NOD32 Smart Security Business Edition newsale for 101 user</t>
  </si>
  <si>
    <t>NOD32-SBE-NS-1-102</t>
  </si>
  <si>
    <t xml:space="preserve"> ESET NOD32 Smart Security Business Edition newsale for 102 user</t>
  </si>
  <si>
    <t>NOD32-SBE-NS-1-103</t>
  </si>
  <si>
    <t xml:space="preserve"> ESET NOD32 Smart Security Business Edition newsale for 103 user</t>
  </si>
  <si>
    <t>NOD32-SBE-NS-1-104</t>
  </si>
  <si>
    <t xml:space="preserve"> ESET NOD32 Smart Security Business Edition newsale for 104 user</t>
  </si>
  <si>
    <t>NOD32-SBE-NS-1-105</t>
  </si>
  <si>
    <t xml:space="preserve"> ESET NOD32 Smart Security Business Edition newsale for 105 user</t>
  </si>
  <si>
    <t>NOD32-SBE-NS-1-106</t>
  </si>
  <si>
    <t xml:space="preserve"> ESET NOD32 Smart Security Business Edition newsale for 106 user</t>
  </si>
  <si>
    <t>NOD32-SBE-NS-1-107</t>
  </si>
  <si>
    <t xml:space="preserve"> ESET NOD32 Smart Security Business Edition newsale for 107 user</t>
  </si>
  <si>
    <t>NOD32-SBE-NS-1-108</t>
  </si>
  <si>
    <t xml:space="preserve"> ESET NOD32 Smart Security Business Edition newsale for 108 user</t>
  </si>
  <si>
    <t>NOD32-SBE-NS-1-109</t>
  </si>
  <si>
    <t xml:space="preserve"> ESET NOD32 Smart Security Business Edition newsale for 109 user</t>
  </si>
  <si>
    <t>NOD32-SBE-NS-1-110</t>
  </si>
  <si>
    <t xml:space="preserve"> ESET NOD32 Smart Security Business Edition newsale for 110 user</t>
  </si>
  <si>
    <t>NOD32-SBE-NS-1-111</t>
  </si>
  <si>
    <t xml:space="preserve"> ESET NOD32 Smart Security Business Edition newsale for 111 user</t>
  </si>
  <si>
    <t>NOD32-SBE-NS-1-112</t>
  </si>
  <si>
    <t xml:space="preserve"> ESET NOD32 Smart Security Business Edition newsale for 112 user</t>
  </si>
  <si>
    <t>NOD32-SBE-NS-1-113</t>
  </si>
  <si>
    <t xml:space="preserve"> ESET NOD32 Smart Security Business Edition newsale for 113 user</t>
  </si>
  <si>
    <t>NOD32-SBE-NS-1-114</t>
  </si>
  <si>
    <t xml:space="preserve"> ESET NOD32 Smart Security Business Edition newsale for 114 user</t>
  </si>
  <si>
    <t>NOD32-SBE-NS-1-115</t>
  </si>
  <si>
    <t xml:space="preserve"> ESET NOD32 Smart Security Business Edition newsale for 115 user</t>
  </si>
  <si>
    <t>NOD32-SBE-NS-1-116</t>
  </si>
  <si>
    <t xml:space="preserve"> ESET NOD32 Smart Security Business Edition newsale for 116 user</t>
  </si>
  <si>
    <t>NOD32-SBE-NS-1-117</t>
  </si>
  <si>
    <t xml:space="preserve"> ESET NOD32 Smart Security Business Edition newsale for 117 user</t>
  </si>
  <si>
    <t>NOD32-SBE-NS-1-118</t>
  </si>
  <si>
    <t xml:space="preserve"> ESET NOD32 Smart Security Business Edition newsale for 118 user</t>
  </si>
  <si>
    <t>NOD32-SBE-NS-1-119</t>
  </si>
  <si>
    <t xml:space="preserve"> ESET NOD32 Smart Security Business Edition newsale for 119 user</t>
  </si>
  <si>
    <t>NOD32-SBE-NS-1-120</t>
  </si>
  <si>
    <t xml:space="preserve"> ESET NOD32 Smart Security Business Edition newsale for 120 user</t>
  </si>
  <si>
    <t>NOD32-SBE-NS-1-121</t>
  </si>
  <si>
    <t xml:space="preserve"> ESET NOD32 Smart Security Business Edition newsale for 121 user</t>
  </si>
  <si>
    <t>NOD32-SBE-NS-1-122</t>
  </si>
  <si>
    <t xml:space="preserve"> ESET NOD32 Smart Security Business Edition newsale for 122 user</t>
  </si>
  <si>
    <t>NOD32-SBE-NS-1-123</t>
  </si>
  <si>
    <t xml:space="preserve"> ESET NOD32 Smart Security Business Edition newsale for 123 user</t>
  </si>
  <si>
    <t>NOD32-SBE-NS-1-124</t>
  </si>
  <si>
    <t xml:space="preserve"> ESET NOD32 Smart Security Business Edition newsale for 124 user</t>
  </si>
  <si>
    <t>NOD32-SBE-NS-1-125</t>
  </si>
  <si>
    <t xml:space="preserve"> ESET NOD32 Smart Security Business Edition newsale for 125 user</t>
  </si>
  <si>
    <t>NOD32-SBE-NS-1-126</t>
  </si>
  <si>
    <t xml:space="preserve"> ESET NOD32 Smart Security Business Edition newsale for 126 user</t>
  </si>
  <si>
    <t>NOD32-SBE-NS-1-127</t>
  </si>
  <si>
    <t xml:space="preserve"> ESET NOD32 Smart Security Business Edition newsale for 127 user</t>
  </si>
  <si>
    <t>NOD32-SBE-NS-1-128</t>
  </si>
  <si>
    <t xml:space="preserve"> ESET NOD32 Smart Security Business Edition newsale for 128 user</t>
  </si>
  <si>
    <t>NOD32-SBE-NS-1-129</t>
  </si>
  <si>
    <t xml:space="preserve"> ESET NOD32 Smart Security Business Edition newsale for 129 user</t>
  </si>
  <si>
    <t>NOD32-SBE-NS-1-130</t>
  </si>
  <si>
    <t xml:space="preserve"> ESET NOD32 Smart Security Business Edition newsale for 130 user</t>
  </si>
  <si>
    <t>NOD32-SBE-NS-1-131</t>
  </si>
  <si>
    <t xml:space="preserve"> ESET NOD32 Smart Security Business Edition newsale for 131 user</t>
  </si>
  <si>
    <t>NOD32-SBE-NS-1-132</t>
  </si>
  <si>
    <t xml:space="preserve"> ESET NOD32 Smart Security Business Edition newsale for 132 user</t>
  </si>
  <si>
    <t>NOD32-SBE-NS-1-133</t>
  </si>
  <si>
    <t xml:space="preserve"> ESET NOD32 Smart Security Business Edition newsale for 133 user</t>
  </si>
  <si>
    <t>NOD32-SBE-NS-1-134</t>
  </si>
  <si>
    <t xml:space="preserve"> ESET NOD32 Smart Security Business Edition newsale for 134 user</t>
  </si>
  <si>
    <t>NOD32-SBE-NS-1-135</t>
  </si>
  <si>
    <t xml:space="preserve"> ESET NOD32 Smart Security Business Edition newsale for 135 user</t>
  </si>
  <si>
    <t>NOD32-SBE-NS-1-136</t>
  </si>
  <si>
    <t xml:space="preserve"> ESET NOD32 Smart Security Business Edition newsale for 136 user</t>
  </si>
  <si>
    <t>NOD32-SBE-NS-1-137</t>
  </si>
  <si>
    <t xml:space="preserve"> ESET NOD32 Smart Security Business Edition newsale for 137 user</t>
  </si>
  <si>
    <t>NOD32-SBE-NS-1-138</t>
  </si>
  <si>
    <t xml:space="preserve"> ESET NOD32 Smart Security Business Edition newsale for 138 user</t>
  </si>
  <si>
    <t>NOD32-SBE-NS-1-139</t>
  </si>
  <si>
    <t xml:space="preserve"> ESET NOD32 Smart Security Business Edition newsale for 139 user</t>
  </si>
  <si>
    <t>NOD32-SBE-NS-1-140</t>
  </si>
  <si>
    <t xml:space="preserve"> ESET NOD32 Smart Security Business Edition newsale for 140 user</t>
  </si>
  <si>
    <t>NOD32-SBE-NS-1-141</t>
  </si>
  <si>
    <t xml:space="preserve"> ESET NOD32 Smart Security Business Edition newsale for 141 user</t>
  </si>
  <si>
    <t>NOD32-SBE-NS-1-142</t>
  </si>
  <si>
    <t xml:space="preserve"> ESET NOD32 Smart Security Business Edition newsale for 142 user</t>
  </si>
  <si>
    <t>NOD32-SBE-NS-1-143</t>
  </si>
  <si>
    <t xml:space="preserve"> ESET NOD32 Smart Security Business Edition newsale for 143 user</t>
  </si>
  <si>
    <t>NOD32-SBE-NS-1-144</t>
  </si>
  <si>
    <t xml:space="preserve"> ESET NOD32 Smart Security Business Edition newsale for 144 user</t>
  </si>
  <si>
    <t>NOD32-SBE-NS-1-145</t>
  </si>
  <si>
    <t xml:space="preserve"> ESET NOD32 Smart Security Business Edition newsale for 145 user</t>
  </si>
  <si>
    <t>NOD32-SBE-NS-1-146</t>
  </si>
  <si>
    <t xml:space="preserve"> ESET NOD32 Smart Security Business Edition newsale for 146 user</t>
  </si>
  <si>
    <t>NOD32-SBE-NS-1-147</t>
  </si>
  <si>
    <t xml:space="preserve"> ESET NOD32 Smart Security Business Edition newsale for 147 user</t>
  </si>
  <si>
    <t>NOD32-SBE-NS-1-148</t>
  </si>
  <si>
    <t xml:space="preserve"> ESET NOD32 Smart Security Business Edition newsale for 148 user</t>
  </si>
  <si>
    <t>NOD32-SBE-NS-1-149</t>
  </si>
  <si>
    <t xml:space="preserve"> ESET NOD32 Smart Security Business Edition newsale for 149 user</t>
  </si>
  <si>
    <t>NOD32-SBE-NS-1-150</t>
  </si>
  <si>
    <t xml:space="preserve"> ESET NOD32 Smart Security Business Edition newsale for 150 user</t>
  </si>
  <si>
    <t>NOD32-SBE-NS-1-151</t>
  </si>
  <si>
    <t xml:space="preserve"> ESET NOD32 Smart Security Business Edition newsale for 151 user</t>
  </si>
  <si>
    <t>NOD32-SBE-NS-1-152</t>
  </si>
  <si>
    <t xml:space="preserve"> ESET NOD32 Smart Security Business Edition newsale for 152 user</t>
  </si>
  <si>
    <t>NOD32-SBE-NS-1-153</t>
  </si>
  <si>
    <t xml:space="preserve"> ESET NOD32 Smart Security Business Edition newsale for 153 user</t>
  </si>
  <si>
    <t>NOD32-SBE-NS-1-154</t>
  </si>
  <si>
    <t xml:space="preserve"> ESET NOD32 Smart Security Business Edition newsale for 154 user</t>
  </si>
  <si>
    <t>NOD32-SBE-NS-1-155</t>
  </si>
  <si>
    <t xml:space="preserve"> ESET NOD32 Smart Security Business Edition newsale for 155 user</t>
  </si>
  <si>
    <t>NOD32-SBE-NS-1-156</t>
  </si>
  <si>
    <t xml:space="preserve"> ESET NOD32 Smart Security Business Edition newsale for 156 user</t>
  </si>
  <si>
    <t>NOD32-SBE-NS-1-157</t>
  </si>
  <si>
    <t xml:space="preserve"> ESET NOD32 Smart Security Business Edition newsale for 157 user</t>
  </si>
  <si>
    <t>NOD32-SBE-NS-1-158</t>
  </si>
  <si>
    <t xml:space="preserve"> ESET NOD32 Smart Security Business Edition newsale for 158 user</t>
  </si>
  <si>
    <t>NOD32-SBE-NS-1-159</t>
  </si>
  <si>
    <t xml:space="preserve"> ESET NOD32 Smart Security Business Edition newsale for 159 user</t>
  </si>
  <si>
    <t>NOD32-SBE-NS-1-160</t>
  </si>
  <si>
    <t xml:space="preserve"> ESET NOD32 Smart Security Business Edition newsale for 160 user</t>
  </si>
  <si>
    <t>NOD32-SBE-NS-1-161</t>
  </si>
  <si>
    <t xml:space="preserve"> ESET NOD32 Smart Security Business Edition newsale for 161 user</t>
  </si>
  <si>
    <t>NOD32-SBE-NS-1-162</t>
  </si>
  <si>
    <t xml:space="preserve"> ESET NOD32 Smart Security Business Edition newsale for 162 user</t>
  </si>
  <si>
    <t>NOD32-SBE-NS-1-163</t>
  </si>
  <si>
    <t xml:space="preserve"> ESET NOD32 Smart Security Business Edition newsale for 163 user</t>
  </si>
  <si>
    <t>NOD32-SBE-NS-1-164</t>
  </si>
  <si>
    <t xml:space="preserve"> ESET NOD32 Smart Security Business Edition newsale for 164 user</t>
  </si>
  <si>
    <t>NOD32-SBE-NS-1-165</t>
  </si>
  <si>
    <t xml:space="preserve"> ESET NOD32 Smart Security Business Edition newsale for 165 user</t>
  </si>
  <si>
    <t>NOD32-SBE-NS-1-166</t>
  </si>
  <si>
    <t xml:space="preserve"> ESET NOD32 Smart Security Business Edition newsale for 166 user</t>
  </si>
  <si>
    <t>NOD32-SBE-NS-1-167</t>
  </si>
  <si>
    <t xml:space="preserve"> ESET NOD32 Smart Security Business Edition newsale for 167 user</t>
  </si>
  <si>
    <t>NOD32-SBE-NS-1-168</t>
  </si>
  <si>
    <t xml:space="preserve"> ESET NOD32 Smart Security Business Edition newsale for 168 user</t>
  </si>
  <si>
    <t>NOD32-SBE-NS-1-169</t>
  </si>
  <si>
    <t xml:space="preserve"> ESET NOD32 Smart Security Business Edition newsale for 169 user</t>
  </si>
  <si>
    <t>NOD32-SBE-NS-1-170</t>
  </si>
  <si>
    <t xml:space="preserve"> ESET NOD32 Smart Security Business Edition newsale for 170 user</t>
  </si>
  <si>
    <t>NOD32-SBE-NS-1-171</t>
  </si>
  <si>
    <t xml:space="preserve"> ESET NOD32 Smart Security Business Edition newsale for 171 user</t>
  </si>
  <si>
    <t>NOD32-SBE-NS-1-172</t>
  </si>
  <si>
    <t xml:space="preserve"> ESET NOD32 Smart Security Business Edition newsale for 172 user</t>
  </si>
  <si>
    <t>NOD32-SBE-NS-1-173</t>
  </si>
  <si>
    <t xml:space="preserve"> ESET NOD32 Smart Security Business Edition newsale for 173 user</t>
  </si>
  <si>
    <t>NOD32-SBE-NS-1-174</t>
  </si>
  <si>
    <t xml:space="preserve"> ESET NOD32 Smart Security Business Edition newsale for 174 user</t>
  </si>
  <si>
    <t>NOD32-SBE-NS-1-175</t>
  </si>
  <si>
    <t xml:space="preserve"> ESET NOD32 Smart Security Business Edition newsale for 175 user</t>
  </si>
  <si>
    <t>NOD32-SBE-NS-1-176</t>
  </si>
  <si>
    <t xml:space="preserve"> ESET NOD32 Smart Security Business Edition newsale for 176 user</t>
  </si>
  <si>
    <t>NOD32-SBE-NS-1-177</t>
  </si>
  <si>
    <t xml:space="preserve"> ESET NOD32 Smart Security Business Edition newsale for 177 user</t>
  </si>
  <si>
    <t>NOD32-SBE-NS-1-178</t>
  </si>
  <si>
    <t xml:space="preserve"> ESET NOD32 Smart Security Business Edition newsale for 178 user</t>
  </si>
  <si>
    <t>NOD32-SBE-NS-1-179</t>
  </si>
  <si>
    <t xml:space="preserve"> ESET NOD32 Smart Security Business Edition newsale for 179 user</t>
  </si>
  <si>
    <t>NOD32-SBE-NS-1-180</t>
  </si>
  <si>
    <t xml:space="preserve"> ESET NOD32 Smart Security Business Edition newsale for 180 user</t>
  </si>
  <si>
    <t>NOD32-SBE-NS-1-181</t>
  </si>
  <si>
    <t xml:space="preserve"> ESET NOD32 Smart Security Business Edition newsale for 181 user</t>
  </si>
  <si>
    <t>NOD32-SBE-NS-1-182</t>
  </si>
  <si>
    <t xml:space="preserve"> ESET NOD32 Smart Security Business Edition newsale for 182 user</t>
  </si>
  <si>
    <t>NOD32-SBE-NS-1-183</t>
  </si>
  <si>
    <t xml:space="preserve"> ESET NOD32 Smart Security Business Edition newsale for 183 user</t>
  </si>
  <si>
    <t>NOD32-SBE-NS-1-184</t>
  </si>
  <si>
    <t xml:space="preserve"> ESET NOD32 Smart Security Business Edition newsale for 184 user</t>
  </si>
  <si>
    <t>NOD32-SBE-NS-1-185</t>
  </si>
  <si>
    <t xml:space="preserve"> ESET NOD32 Smart Security Business Edition newsale for 185 user</t>
  </si>
  <si>
    <t>NOD32-SBE-NS-1-186</t>
  </si>
  <si>
    <t xml:space="preserve"> ESET NOD32 Smart Security Business Edition newsale for 186 user</t>
  </si>
  <si>
    <t>NOD32-SBE-NS-1-187</t>
  </si>
  <si>
    <t xml:space="preserve"> ESET NOD32 Smart Security Business Edition newsale for 187 user</t>
  </si>
  <si>
    <t>NOD32-SBE-NS-1-188</t>
  </si>
  <si>
    <t xml:space="preserve"> ESET NOD32 Smart Security Business Edition newsale for 188 user</t>
  </si>
  <si>
    <t>NOD32-SBE-NS-1-189</t>
  </si>
  <si>
    <t xml:space="preserve"> ESET NOD32 Smart Security Business Edition newsale for 189 user</t>
  </si>
  <si>
    <t>NOD32-SBE-NS-1-190</t>
  </si>
  <si>
    <t xml:space="preserve"> ESET NOD32 Smart Security Business Edition newsale for 190 user</t>
  </si>
  <si>
    <t>NOD32-SBE-NS-1-191</t>
  </si>
  <si>
    <t xml:space="preserve"> ESET NOD32 Smart Security Business Edition newsale for 191 user</t>
  </si>
  <si>
    <t>NOD32-SBE-NS-1-192</t>
  </si>
  <si>
    <t xml:space="preserve"> ESET NOD32 Smart Security Business Edition newsale for 192 user</t>
  </si>
  <si>
    <t>NOD32-SBE-NS-1-193</t>
  </si>
  <si>
    <t xml:space="preserve"> ESET NOD32 Smart Security Business Edition newsale for 193 user</t>
  </si>
  <si>
    <t>NOD32-SBE-NS-1-194</t>
  </si>
  <si>
    <t xml:space="preserve"> ESET NOD32 Smart Security Business Edition newsale for 194 user</t>
  </si>
  <si>
    <t>NOD32-SBE-NS-1-195</t>
  </si>
  <si>
    <t xml:space="preserve"> ESET NOD32 Smart Security Business Edition newsale for 195 user</t>
  </si>
  <si>
    <t>NOD32-SBE-NS-1-196</t>
  </si>
  <si>
    <t xml:space="preserve"> ESET NOD32 Smart Security Business Edition newsale for 196 user</t>
  </si>
  <si>
    <t>NOD32-SBE-NS-1-197</t>
  </si>
  <si>
    <t xml:space="preserve"> ESET NOD32 Smart Security Business Edition newsale for 197 user</t>
  </si>
  <si>
    <t>NOD32-SBE-NS-1-198</t>
  </si>
  <si>
    <t xml:space="preserve"> ESET NOD32 Smart Security Business Edition newsale for 198 user</t>
  </si>
  <si>
    <t>NOD32-SBE-NS-1-199</t>
  </si>
  <si>
    <t xml:space="preserve"> ESET NOD32 Smart Security Business Edition newsale for 199 user</t>
  </si>
  <si>
    <t>NOD32-SBE-NS-1-200</t>
  </si>
  <si>
    <t xml:space="preserve"> ESET NOD32 Smart Security Business Edition newsale for 200 user</t>
  </si>
  <si>
    <t>NOD32-SBE-NS-1-210</t>
  </si>
  <si>
    <t xml:space="preserve"> ESET NOD32 Smart Security Business Edition newsale for 210 user</t>
  </si>
  <si>
    <t>NOD32-SBE-NS-1-220</t>
  </si>
  <si>
    <t xml:space="preserve"> ESET NOD32 Smart Security Business Edition newsale for 220 user</t>
  </si>
  <si>
    <t>NOD32-SBE-NS-1-230</t>
  </si>
  <si>
    <t xml:space="preserve"> ESET NOD32 Smart Security Business Edition newsale for 230 user</t>
  </si>
  <si>
    <t>NOD32-SBE-NS-1-240</t>
  </si>
  <si>
    <t xml:space="preserve"> ESET NOD32 Smart Security Business Edition newsale for 240 user</t>
  </si>
  <si>
    <t>NOD32-SBE-NS-1-250</t>
  </si>
  <si>
    <t xml:space="preserve"> ESET NOD32 Smart Security Business Edition newsale for 250 user</t>
  </si>
  <si>
    <t>NOD32-SBE-NS-1-260</t>
  </si>
  <si>
    <t xml:space="preserve"> ESET NOD32 Smart Security Business Edition newsale for 260 user</t>
  </si>
  <si>
    <t>NOD32-SBE-NS-1-270</t>
  </si>
  <si>
    <t xml:space="preserve"> ESET NOD32 Smart Security Business Edition newsale for 270 user</t>
  </si>
  <si>
    <t>NOD32-SBE-NS-1-280</t>
  </si>
  <si>
    <t xml:space="preserve"> ESET NOD32 Smart Security Business Edition newsale for 280 user</t>
  </si>
  <si>
    <t>NOD32-SBE-NS-1-290</t>
  </si>
  <si>
    <t xml:space="preserve"> ESET NOD32 Smart Security Business Edition newsale for 290 user</t>
  </si>
  <si>
    <t>NOD32-SBE-NS-1-300</t>
  </si>
  <si>
    <t xml:space="preserve"> ESET NOD32 Smart Security Business Edition newsale for 300 user</t>
  </si>
  <si>
    <t>NOD32-SBE-NS-1-310</t>
  </si>
  <si>
    <t xml:space="preserve"> ESET NOD32 Smart Security Business Edition newsale for 310 user</t>
  </si>
  <si>
    <t>NOD32-SBE-NS-1-320</t>
  </si>
  <si>
    <t xml:space="preserve"> ESET NOD32 Smart Security Business Edition newsale for 320 user</t>
  </si>
  <si>
    <t>NOD32-SBE-NS-1-330</t>
  </si>
  <si>
    <t xml:space="preserve"> ESET NOD32 Smart Security Business Edition newsale for 330 user</t>
  </si>
  <si>
    <t>NOD32-SBE-NS-1-340</t>
  </si>
  <si>
    <t xml:space="preserve"> ESET NOD32 Smart Security Business Edition newsale for 340 user</t>
  </si>
  <si>
    <t>NOD32-SBE-NS-1-350</t>
  </si>
  <si>
    <t xml:space="preserve"> ESET NOD32 Smart Security Business Edition newsale for 350 user</t>
  </si>
  <si>
    <t>NOD32-SBE-NS-1-360</t>
  </si>
  <si>
    <t xml:space="preserve"> ESET NOD32 Smart Security Business Edition newsale for 360 user</t>
  </si>
  <si>
    <t>NOD32-SBE-NS-1-370</t>
  </si>
  <si>
    <t xml:space="preserve"> ESET NOD32 Smart Security Business Edition newsale for 370 user</t>
  </si>
  <si>
    <t>NOD32-SBE-NS-1-380</t>
  </si>
  <si>
    <t xml:space="preserve"> ESET NOD32 Smart Security Business Edition newsale for 380 user</t>
  </si>
  <si>
    <t>NOD32-SBE-NS-1-390</t>
  </si>
  <si>
    <t xml:space="preserve"> ESET NOD32 Smart Security Business Edition newsale for 390 user</t>
  </si>
  <si>
    <t>NOD32-SBE-NS-1-400</t>
  </si>
  <si>
    <t xml:space="preserve"> ESET NOD32 Smart Security Business Edition newsale for 400 user</t>
  </si>
  <si>
    <t>NOD32-SBE-NS-1-410</t>
  </si>
  <si>
    <t xml:space="preserve"> ESET NOD32 Smart Security Business Edition newsale for 410 user</t>
  </si>
  <si>
    <t>NOD32-SBE-NS-1-420</t>
  </si>
  <si>
    <t xml:space="preserve"> ESET NOD32 Smart Security Business Edition newsale for 420 user</t>
  </si>
  <si>
    <t>NOD32-SBE-NS-1-430</t>
  </si>
  <si>
    <t xml:space="preserve"> ESET NOD32 Smart Security Business Edition newsale for 430 user</t>
  </si>
  <si>
    <t>NOD32-SBE-NS-1-440</t>
  </si>
  <si>
    <t xml:space="preserve"> ESET NOD32 Smart Security Business Edition newsale for 440 user</t>
  </si>
  <si>
    <t>NOD32-SBE-NS-1-450</t>
  </si>
  <si>
    <t xml:space="preserve"> ESET NOD32 Smart Security Business Edition newsale for 450 user</t>
  </si>
  <si>
    <t>NOD32-SBE-NS-1-460</t>
  </si>
  <si>
    <t xml:space="preserve"> ESET NOD32 Smart Security Business Edition newsale for 460 user</t>
  </si>
  <si>
    <t>NOD32-SBE-NS-1-470</t>
  </si>
  <si>
    <t xml:space="preserve"> ESET NOD32 Smart Security Business Edition newsale for 470 user</t>
  </si>
  <si>
    <t>NOD32-SBE-NS-1-480</t>
  </si>
  <si>
    <t xml:space="preserve"> ESET NOD32 Smart Security Business Edition newsale for 480 user</t>
  </si>
  <si>
    <t>NOD32-SBE-NS-1-490</t>
  </si>
  <si>
    <t xml:space="preserve"> ESET NOD32 Smart Security Business Edition newsale for 490 user</t>
  </si>
  <si>
    <t>NOD32-SBE-NS-1-500</t>
  </si>
  <si>
    <t xml:space="preserve"> ESET NOD32 Smart Security Business Edition newsale for 500 user</t>
  </si>
  <si>
    <t>NOD32-SBE-NS-1-525</t>
  </si>
  <si>
    <t xml:space="preserve"> ESET NOD32 Smart Security Business Edition newsale for 525 user</t>
  </si>
  <si>
    <t>NOD32-SBE-NS-1-550</t>
  </si>
  <si>
    <t xml:space="preserve"> ESET NOD32 Smart Security Business Edition newsale for 550 user</t>
  </si>
  <si>
    <t>NOD32-SBE-NS-1-575</t>
  </si>
  <si>
    <t xml:space="preserve"> ESET NOD32 Smart Security Business Edition newsale for 575 user</t>
  </si>
  <si>
    <t>NOD32-SBE-NS-1-600</t>
  </si>
  <si>
    <t xml:space="preserve"> ESET NOD32 Smart Security Business Edition newsale for 600 user</t>
  </si>
  <si>
    <t>NOD32-SBE-NS-1-625</t>
  </si>
  <si>
    <t xml:space="preserve"> ESET NOD32 Smart Security Business Edition newsale for 625 user</t>
  </si>
  <si>
    <t>NOD32-SBE-NS-1-650</t>
  </si>
  <si>
    <t xml:space="preserve"> ESET NOD32 Smart Security Business Edition newsale for 650 user</t>
  </si>
  <si>
    <t>NOD32-SBE-NS-1-675</t>
  </si>
  <si>
    <t xml:space="preserve"> ESET NOD32 Smart Security Business Edition newsale for 675 user</t>
  </si>
  <si>
    <t>NOD32-SBE-NS-1-700</t>
  </si>
  <si>
    <t xml:space="preserve"> ESET NOD32 Smart Security Business Edition newsale for 700 user</t>
  </si>
  <si>
    <t>NOD32-SBE-NS-1-725</t>
  </si>
  <si>
    <t xml:space="preserve"> ESET NOD32 Smart Security Business Edition newsale for 725 user</t>
  </si>
  <si>
    <t>NOD32-SBE-NS-1-750</t>
  </si>
  <si>
    <t xml:space="preserve"> ESET NOD32 Smart Security Business Edition newsale for 750 user</t>
  </si>
  <si>
    <t>NOD32-SBE-NS-1-775</t>
  </si>
  <si>
    <t xml:space="preserve"> ESET NOD32 Smart Security Business Edition newsale for 775 user</t>
  </si>
  <si>
    <t>NOD32-SBE-NS-1-800</t>
  </si>
  <si>
    <t xml:space="preserve"> ESET NOD32 Smart Security Business Edition newsale for 800 user</t>
  </si>
  <si>
    <t>NOD32-SBE-NS-1-825</t>
  </si>
  <si>
    <t xml:space="preserve"> ESET NOD32 Smart Security Business Edition newsale for 825 user</t>
  </si>
  <si>
    <t>NOD32-SBE-NS-1-850</t>
  </si>
  <si>
    <t xml:space="preserve"> ESET NOD32 Smart Security Business Edition newsale for 850 user</t>
  </si>
  <si>
    <t>NOD32-SBE-NS-1-875</t>
  </si>
  <si>
    <t xml:space="preserve"> ESET NOD32 Smart Security Business Edition newsale for 875 user</t>
  </si>
  <si>
    <t>NOD32-SBE-NS-1-900</t>
  </si>
  <si>
    <t xml:space="preserve"> ESET NOD32 Smart Security Business Edition newsale for 900 user</t>
  </si>
  <si>
    <t>NOD32-SBE-NS-1-925</t>
  </si>
  <si>
    <t xml:space="preserve"> ESET NOD32 Smart Security Business Edition newsale for 925 user</t>
  </si>
  <si>
    <t>NOD32-SBE-NS-1-950</t>
  </si>
  <si>
    <t xml:space="preserve"> ESET NOD32 Smart Security Business Edition newsale for 950 user</t>
  </si>
  <si>
    <t>NOD32-SBE-NS-1-975</t>
  </si>
  <si>
    <t xml:space="preserve"> ESET NOD32 Smart Security Business Edition newsale for 975 user</t>
  </si>
  <si>
    <t>NOD32-SBE-NS-1-1000</t>
  </si>
  <si>
    <t xml:space="preserve"> ESET NOD32 Smart Security Business Edition newsale for 1000 user</t>
  </si>
  <si>
    <t>Количество почтовых ящиков</t>
  </si>
  <si>
    <t>NOD32-EMS-NS-1-25</t>
  </si>
  <si>
    <t>NOD32-EMS-NS-1-26</t>
  </si>
  <si>
    <t>NOD32-EMS-NS-1-27</t>
  </si>
  <si>
    <t>NOD32-EMS-NS-1-28</t>
  </si>
  <si>
    <t>NOD32-EMS-NS-1-29</t>
  </si>
  <si>
    <t>NOD32-EMS-NS-1-30</t>
  </si>
  <si>
    <t>NOD32-EMS-NS-1-31</t>
  </si>
  <si>
    <t>NOD32-EMS-NS-1-32</t>
  </si>
  <si>
    <t>NOD32-EMS-NS-1-33</t>
  </si>
  <si>
    <t>NOD32-EMS-NS-1-34</t>
  </si>
  <si>
    <t>NOD32-EMS-NS-1-35</t>
  </si>
  <si>
    <t>NOD32-EMS-NS-1-36</t>
  </si>
  <si>
    <t>NOD32-EMS-NS-1-37</t>
  </si>
  <si>
    <t>NOD32-EMS-NS-1-38</t>
  </si>
  <si>
    <t>NOD32-EMS-NS-1-39</t>
  </si>
  <si>
    <t>NOD32-EMS-NS-1-40</t>
  </si>
  <si>
    <t>NOD32-EMS-NS-1-41</t>
  </si>
  <si>
    <t>NOD32-EMS-NS-1-42</t>
  </si>
  <si>
    <t>NOD32-EMS-NS-1-43</t>
  </si>
  <si>
    <t>NOD32-EMS-NS-1-44</t>
  </si>
  <si>
    <t>NOD32-EMS-NS-1-45</t>
  </si>
  <si>
    <t>NOD32-EMS-NS-1-46</t>
  </si>
  <si>
    <t>NOD32-EMS-NS-1-47</t>
  </si>
  <si>
    <t>NOD32-EMS-NS-1-48</t>
  </si>
  <si>
    <t>NOD32-EMS-NS-1-49</t>
  </si>
  <si>
    <t>NOD32-EMS-NS-1-50</t>
  </si>
  <si>
    <t>NOD32-EMS-NS-1-51</t>
  </si>
  <si>
    <t>NOD32-EMS-NS-1-52</t>
  </si>
  <si>
    <t>NOD32-EMS-NS-1-53</t>
  </si>
  <si>
    <t>NOD32-EMS-NS-1-54</t>
  </si>
  <si>
    <t>NOD32-EMS-NS-1-55</t>
  </si>
  <si>
    <t>NOD32-EMS-NS-1-56</t>
  </si>
  <si>
    <t>NOD32-EMS-NS-1-57</t>
  </si>
  <si>
    <t>NOD32-EMS-NS-1-58</t>
  </si>
  <si>
    <t>NOD32-EMS-NS-1-59</t>
  </si>
  <si>
    <t>NOD32-EMS-NS-1-60</t>
  </si>
  <si>
    <t>NOD32-EMS-NS-1-61</t>
  </si>
  <si>
    <t>NOD32-EMS-NS-1-62</t>
  </si>
  <si>
    <t>NOD32-EMS-NS-1-63</t>
  </si>
  <si>
    <t>NOD32-EMS-NS-1-64</t>
  </si>
  <si>
    <t>NOD32-EMS-NS-1-65</t>
  </si>
  <si>
    <t>NOD32-EMS-NS-1-66</t>
  </si>
  <si>
    <t>NOD32-EMS-NS-1-67</t>
  </si>
  <si>
    <t>NOD32-EMS-NS-1-68</t>
  </si>
  <si>
    <t>NOD32-EMS-NS-1-69</t>
  </si>
  <si>
    <t>NOD32-EMS-NS-1-70</t>
  </si>
  <si>
    <t>NOD32-EMS-NS-1-71</t>
  </si>
  <si>
    <t>NOD32-EMS-NS-1-72</t>
  </si>
  <si>
    <t>NOD32-EMS-NS-1-73</t>
  </si>
  <si>
    <t>NOD32-EMS-NS-1-74</t>
  </si>
  <si>
    <t>NOD32-EMS-NS-1-75</t>
  </si>
  <si>
    <t>NOD32-EMS-NS-1-76</t>
  </si>
  <si>
    <t>NOD32-EMS-NS-1-77</t>
  </si>
  <si>
    <t>NOD32-EMS-NS-1-78</t>
  </si>
  <si>
    <t>NOD32-EMS-NS-1-79</t>
  </si>
  <si>
    <t>NOD32-EMS-NS-1-80</t>
  </si>
  <si>
    <t>NOD32-EMS-NS-1-81</t>
  </si>
  <si>
    <t>NOD32-EMS-NS-1-82</t>
  </si>
  <si>
    <t>NOD32-EMS-NS-1-83</t>
  </si>
  <si>
    <t>NOD32-EMS-NS-1-84</t>
  </si>
  <si>
    <t>NOD32-EMS-NS-1-85</t>
  </si>
  <si>
    <t>NOD32-EMS-NS-1-86</t>
  </si>
  <si>
    <t>NOD32-EMS-NS-1-87</t>
  </si>
  <si>
    <t>NOD32-EMS-NS-1-88</t>
  </si>
  <si>
    <t>NOD32-EMS-NS-1-89</t>
  </si>
  <si>
    <t>NOD32-EMS-NS-1-90</t>
  </si>
  <si>
    <t>NOD32-EMS-NS-1-91</t>
  </si>
  <si>
    <t>NOD32-EMS-NS-1-92</t>
  </si>
  <si>
    <t>NOD32-EMS-NS-1-93</t>
  </si>
  <si>
    <t>NOD32-EMS-NS-1-94</t>
  </si>
  <si>
    <t>NOD32-EMS-NS-1-95</t>
  </si>
  <si>
    <t>NOD32-EMS-NS-1-96</t>
  </si>
  <si>
    <t>NOD32-EMS-NS-1-97</t>
  </si>
  <si>
    <t>NOD32-EMS-NS-1-98</t>
  </si>
  <si>
    <t>NOD32-EMS-NS-1-99</t>
  </si>
  <si>
    <t>NOD32-EMS-NS-1-100</t>
  </si>
  <si>
    <t>NOD32-EMS-NS-1-101</t>
  </si>
  <si>
    <t>NOD32-EMS-NS-1-102</t>
  </si>
  <si>
    <t>NOD32-EMS-NS-1-103</t>
  </si>
  <si>
    <t>NOD32-EMS-NS-1-104</t>
  </si>
  <si>
    <t>NOD32-EMS-NS-1-105</t>
  </si>
  <si>
    <t>NOD32-EMS-NS-1-106</t>
  </si>
  <si>
    <t>NOD32-EMS-NS-1-107</t>
  </si>
  <si>
    <t>NOD32-EMS-NS-1-108</t>
  </si>
  <si>
    <t>NOD32-EMS-NS-1-109</t>
  </si>
  <si>
    <t>NOD32-EMS-NS-1-110</t>
  </si>
  <si>
    <t>NOD32-EMS-NS-1-111</t>
  </si>
  <si>
    <t>NOD32-EMS-NS-1-112</t>
  </si>
  <si>
    <t>NOD32-EMS-NS-1-113</t>
  </si>
  <si>
    <t>NOD32-EMS-NS-1-114</t>
  </si>
  <si>
    <t>NOD32-EMS-NS-1-115</t>
  </si>
  <si>
    <t>NOD32-EMS-NS-1-116</t>
  </si>
  <si>
    <t>NOD32-EMS-NS-1-117</t>
  </si>
  <si>
    <t>NOD32-EMS-NS-1-118</t>
  </si>
  <si>
    <t>NOD32-EMS-NS-1-119</t>
  </si>
  <si>
    <t>NOD32-EMS-NS-1-120</t>
  </si>
  <si>
    <t>NOD32-EMS-NS-1-121</t>
  </si>
  <si>
    <t>NOD32-EMS-NS-1-122</t>
  </si>
  <si>
    <t>NOD32-EMS-NS-1-123</t>
  </si>
  <si>
    <t>NOD32-EMS-NS-1-124</t>
  </si>
  <si>
    <t>NOD32-EMS-NS-1-125</t>
  </si>
  <si>
    <t>NOD32-EMS-NS-1-126</t>
  </si>
  <si>
    <t>NOD32-EMS-NS-1-127</t>
  </si>
  <si>
    <t>NOD32-EMS-NS-1-128</t>
  </si>
  <si>
    <t>NOD32-EMS-NS-1-129</t>
  </si>
  <si>
    <t>NOD32-EMS-NS-1-130</t>
  </si>
  <si>
    <t>NOD32-EMS-NS-1-131</t>
  </si>
  <si>
    <t>NOD32-EMS-NS-1-132</t>
  </si>
  <si>
    <t>NOD32-EMS-NS-1-133</t>
  </si>
  <si>
    <t>NOD32-EMS-NS-1-134</t>
  </si>
  <si>
    <t>NOD32-EMS-NS-1-135</t>
  </si>
  <si>
    <t>NOD32-EMS-NS-1-136</t>
  </si>
  <si>
    <t>NOD32-EMS-NS-1-137</t>
  </si>
  <si>
    <t>NOD32-EMS-NS-1-138</t>
  </si>
  <si>
    <t>NOD32-EMS-NS-1-139</t>
  </si>
  <si>
    <t>NOD32-EMS-NS-1-140</t>
  </si>
  <si>
    <t>NOD32-EMS-NS-1-141</t>
  </si>
  <si>
    <t>NOD32-EMS-NS-1-142</t>
  </si>
  <si>
    <t>NOD32-EMS-NS-1-143</t>
  </si>
  <si>
    <t>NOD32-EMS-NS-1-144</t>
  </si>
  <si>
    <t>NOD32-EMS-NS-1-145</t>
  </si>
  <si>
    <t>NOD32-EMS-NS-1-146</t>
  </si>
  <si>
    <t>NOD32-EMS-NS-1-147</t>
  </si>
  <si>
    <t>NOD32-EMS-NS-1-148</t>
  </si>
  <si>
    <t>NOD32-EMS-NS-1-149</t>
  </si>
  <si>
    <t>NOD32-EMS-NS-1-150</t>
  </si>
  <si>
    <t>NOD32-EMS-NS-1-151</t>
  </si>
  <si>
    <t>NOD32-EMS-NS-1-152</t>
  </si>
  <si>
    <t>NOD32-EMS-NS-1-153</t>
  </si>
  <si>
    <t>NOD32-EMS-NS-1-154</t>
  </si>
  <si>
    <t>NOD32-EMS-NS-1-155</t>
  </si>
  <si>
    <t>NOD32-EMS-NS-1-156</t>
  </si>
  <si>
    <t>NOD32-EMS-NS-1-157</t>
  </si>
  <si>
    <t>NOD32-EMS-NS-1-158</t>
  </si>
  <si>
    <t>NOD32-EMS-NS-1-159</t>
  </si>
  <si>
    <t>NOD32-EMS-NS-1-160</t>
  </si>
  <si>
    <t>NOD32-EMS-NS-1-161</t>
  </si>
  <si>
    <t>NOD32-EMS-NS-1-162</t>
  </si>
  <si>
    <t>NOD32-EMS-NS-1-163</t>
  </si>
  <si>
    <t>NOD32-EMS-NS-1-164</t>
  </si>
  <si>
    <t>NOD32-EMS-NS-1-165</t>
  </si>
  <si>
    <t>NOD32-EMS-NS-1-166</t>
  </si>
  <si>
    <t>NOD32-EMS-NS-1-167</t>
  </si>
  <si>
    <t>NOD32-EMS-NS-1-168</t>
  </si>
  <si>
    <t>NOD32-EMS-NS-1-169</t>
  </si>
  <si>
    <t>NOD32-EMS-NS-1-170</t>
  </si>
  <si>
    <t>NOD32-EMS-NS-1-171</t>
  </si>
  <si>
    <t>NOD32-EMS-NS-1-172</t>
  </si>
  <si>
    <t>NOD32-EMS-NS-1-173</t>
  </si>
  <si>
    <t>NOD32-EMS-NS-1-174</t>
  </si>
  <si>
    <t>NOD32-EMS-NS-1-175</t>
  </si>
  <si>
    <t>NOD32-EMS-NS-1-176</t>
  </si>
  <si>
    <t>NOD32-EMS-NS-1-177</t>
  </si>
  <si>
    <t>NOD32-EMS-NS-1-178</t>
  </si>
  <si>
    <t>NOD32-EMS-NS-1-179</t>
  </si>
  <si>
    <t>NOD32-EMS-NS-1-180</t>
  </si>
  <si>
    <t>NOD32-EMS-NS-1-181</t>
  </si>
  <si>
    <t>NOD32-EMS-NS-1-182</t>
  </si>
  <si>
    <t>NOD32-EMS-NS-1-183</t>
  </si>
  <si>
    <t>NOD32-EMS-NS-1-184</t>
  </si>
  <si>
    <t>NOD32-EMS-NS-1-185</t>
  </si>
  <si>
    <t>NOD32-EMS-NS-1-186</t>
  </si>
  <si>
    <t>NOD32-EMS-NS-1-187</t>
  </si>
  <si>
    <t>NOD32-EMS-NS-1-188</t>
  </si>
  <si>
    <t>NOD32-EMS-NS-1-189</t>
  </si>
  <si>
    <t>NOD32-EMS-NS-1-190</t>
  </si>
  <si>
    <t>NOD32-EMS-NS-1-191</t>
  </si>
  <si>
    <t>NOD32-EMS-NS-1-192</t>
  </si>
  <si>
    <t>NOD32-EMS-NS-1-193</t>
  </si>
  <si>
    <t>NOD32-EMS-NS-1-194</t>
  </si>
  <si>
    <t>NOD32-EMS-NS-1-195</t>
  </si>
  <si>
    <t>NOD32-EMS-NS-1-196</t>
  </si>
  <si>
    <t>NOD32-EMS-NS-1-197</t>
  </si>
  <si>
    <t>NOD32-EMS-NS-1-198</t>
  </si>
  <si>
    <t>NOD32-EMS-NS-1-199</t>
  </si>
  <si>
    <t>NOD32-EMS-NS-1-200</t>
  </si>
  <si>
    <t>NOD32-EMS-NS-1-210</t>
  </si>
  <si>
    <t>NOD32-EMS-NS-1-220</t>
  </si>
  <si>
    <t>NOD32-EMS-NS-1-230</t>
  </si>
  <si>
    <t>NOD32-EMS-NS-1-240</t>
  </si>
  <si>
    <t>NOD32-EMS-NS-1-250</t>
  </si>
  <si>
    <t>NOD32-EMS-NS-1-260</t>
  </si>
  <si>
    <t>NOD32-EMS-NS-1-270</t>
  </si>
  <si>
    <t>NOD32-EMS-NS-1-280</t>
  </si>
  <si>
    <t>NOD32-EMS-NS-1-290</t>
  </si>
  <si>
    <t>NOD32-EMS-NS-1-300</t>
  </si>
  <si>
    <t>NOD32-EMS-NS-1-310</t>
  </si>
  <si>
    <t>NOD32-EMS-NS-1-320</t>
  </si>
  <si>
    <t>NOD32-EMS-NS-1-330</t>
  </si>
  <si>
    <t>NOD32-EMS-NS-1-340</t>
  </si>
  <si>
    <t>NOD32-EMS-NS-1-350</t>
  </si>
  <si>
    <t>NOD32-EMS-NS-1-360</t>
  </si>
  <si>
    <t>NOD32-EMS-NS-1-370</t>
  </si>
  <si>
    <t>NOD32-EMS-NS-1-380</t>
  </si>
  <si>
    <t>NOD32-EMS-NS-1-390</t>
  </si>
  <si>
    <t>NOD32-EMS-NS-1-400</t>
  </si>
  <si>
    <t>NOD32-EMS-NS-1-410</t>
  </si>
  <si>
    <t>NOD32-EMS-NS-1-420</t>
  </si>
  <si>
    <t>NOD32-EMS-NS-1-430</t>
  </si>
  <si>
    <t>NOD32-EMS-NS-1-440</t>
  </si>
  <si>
    <t>NOD32-EMS-NS-1-450</t>
  </si>
  <si>
    <t>NOD32-EMS-NS-1-460</t>
  </si>
  <si>
    <t>NOD32-EMS-NS-1-470</t>
  </si>
  <si>
    <t>NOD32-EMS-NS-1-480</t>
  </si>
  <si>
    <t>NOD32-EMS-NS-1-490</t>
  </si>
  <si>
    <t>NOD32-EMS-NS-1-500</t>
  </si>
  <si>
    <t>NOD32-EMS-NS-1-525</t>
  </si>
  <si>
    <t>NOD32-EMS-NS-1-550</t>
  </si>
  <si>
    <t>NOD32-EMS-NS-1-575</t>
  </si>
  <si>
    <t>NOD32-EMS-NS-1-600</t>
  </si>
  <si>
    <t>NOD32-EMS-NS-1-625</t>
  </si>
  <si>
    <t>NOD32-EMS-NS-1-650</t>
  </si>
  <si>
    <t>NOD32-EMS-NS-1-675</t>
  </si>
  <si>
    <t>NOD32-EMS-NS-1-700</t>
  </si>
  <si>
    <t>NOD32-EMS-NS-1-725</t>
  </si>
  <si>
    <t>NOD32-EMS-NS-1-750</t>
  </si>
  <si>
    <t>NOD32-EMS-NS-1-775</t>
  </si>
  <si>
    <t>NOD32-EMS-NS-1-800</t>
  </si>
  <si>
    <t>NOD32-EMS-NS-1-825</t>
  </si>
  <si>
    <t>NOD32-EMS-NS-1-850</t>
  </si>
  <si>
    <t>NOD32-EMS-NS-1-875</t>
  </si>
  <si>
    <t>NOD32-EMS-NS-1-900</t>
  </si>
  <si>
    <t>NOD32-EMS-NS-1-925</t>
  </si>
  <si>
    <t>NOD32-EMS-NS-1-950</t>
  </si>
  <si>
    <t>NOD32-EMS-NS-1-975</t>
  </si>
  <si>
    <t>NOD32-EMS-NS-1-1000</t>
  </si>
  <si>
    <t>NOD32-LMS-NS-1-25</t>
  </si>
  <si>
    <t>NOD32-LMS-NS-1-26</t>
  </si>
  <si>
    <t>NOD32-LMS-NS-1-27</t>
  </si>
  <si>
    <t>NOD32-LMS-NS-1-28</t>
  </si>
  <si>
    <t>NOD32-LMS-NS-1-29</t>
  </si>
  <si>
    <t>NOD32-LMS-NS-1-30</t>
  </si>
  <si>
    <t>NOD32-LMS-NS-1-31</t>
  </si>
  <si>
    <t>NOD32-LMS-NS-1-32</t>
  </si>
  <si>
    <t>NOD32-LMS-NS-1-33</t>
  </si>
  <si>
    <t>NOD32-LMS-NS-1-34</t>
  </si>
  <si>
    <t>NOD32-LMS-NS-1-35</t>
  </si>
  <si>
    <t>NOD32-LMS-NS-1-36</t>
  </si>
  <si>
    <t>NOD32-LMS-NS-1-37</t>
  </si>
  <si>
    <t>NOD32-LMS-NS-1-38</t>
  </si>
  <si>
    <t>NOD32-LMS-NS-1-39</t>
  </si>
  <si>
    <t>NOD32-LMS-NS-1-40</t>
  </si>
  <si>
    <t>NOD32-LMS-NS-1-41</t>
  </si>
  <si>
    <t>NOD32-LMS-NS-1-42</t>
  </si>
  <si>
    <t>NOD32-LMS-NS-1-43</t>
  </si>
  <si>
    <t>NOD32-LMS-NS-1-44</t>
  </si>
  <si>
    <t>NOD32-LMS-NS-1-45</t>
  </si>
  <si>
    <t>NOD32-LMS-NS-1-46</t>
  </si>
  <si>
    <t>NOD32-LMS-NS-1-47</t>
  </si>
  <si>
    <t>NOD32-LMS-NS-1-48</t>
  </si>
  <si>
    <t>NOD32-LMS-NS-1-49</t>
  </si>
  <si>
    <t>NOD32-LMS-NS-1-50</t>
  </si>
  <si>
    <t>NOD32-LMS-NS-1-51</t>
  </si>
  <si>
    <t>NOD32-LMS-NS-1-52</t>
  </si>
  <si>
    <t>NOD32-LMS-NS-1-53</t>
  </si>
  <si>
    <t>NOD32-LMS-NS-1-54</t>
  </si>
  <si>
    <t>NOD32-LMS-NS-1-55</t>
  </si>
  <si>
    <t>NOD32-LMS-NS-1-56</t>
  </si>
  <si>
    <t>NOD32-LMS-NS-1-57</t>
  </si>
  <si>
    <t>NOD32-LMS-NS-1-58</t>
  </si>
  <si>
    <t>NOD32-LMS-NS-1-59</t>
  </si>
  <si>
    <t>NOD32-LMS-NS-1-60</t>
  </si>
  <si>
    <t>NOD32-LMS-NS-1-61</t>
  </si>
  <si>
    <t>NOD32-LMS-NS-1-62</t>
  </si>
  <si>
    <t>NOD32-LMS-NS-1-63</t>
  </si>
  <si>
    <t>NOD32-LMS-NS-1-64</t>
  </si>
  <si>
    <t>NOD32-LMS-NS-1-65</t>
  </si>
  <si>
    <t>NOD32-LMS-NS-1-66</t>
  </si>
  <si>
    <t>NOD32-LMS-NS-1-67</t>
  </si>
  <si>
    <t>NOD32-LMS-NS-1-68</t>
  </si>
  <si>
    <t>NOD32-LMS-NS-1-69</t>
  </si>
  <si>
    <t>NOD32-LMS-NS-1-70</t>
  </si>
  <si>
    <t>NOD32-LMS-NS-1-71</t>
  </si>
  <si>
    <t>NOD32-LMS-NS-1-72</t>
  </si>
  <si>
    <t>NOD32-LMS-NS-1-73</t>
  </si>
  <si>
    <t>NOD32-LMS-NS-1-74</t>
  </si>
  <si>
    <t>NOD32-LMS-NS-1-75</t>
  </si>
  <si>
    <t>NOD32-LMS-NS-1-76</t>
  </si>
  <si>
    <t>NOD32-LMS-NS-1-77</t>
  </si>
  <si>
    <t>NOD32-LMS-NS-1-78</t>
  </si>
  <si>
    <t>NOD32-LMS-NS-1-79</t>
  </si>
  <si>
    <t>NOD32-LMS-NS-1-80</t>
  </si>
  <si>
    <t>NOD32-LMS-NS-1-81</t>
  </si>
  <si>
    <t>NOD32-LMS-NS-1-82</t>
  </si>
  <si>
    <t>NOD32-LMS-NS-1-83</t>
  </si>
  <si>
    <t>NOD32-LMS-NS-1-84</t>
  </si>
  <si>
    <t>NOD32-LMS-NS-1-85</t>
  </si>
  <si>
    <t>NOD32-LMS-NS-1-86</t>
  </si>
  <si>
    <t>NOD32-LMS-NS-1-87</t>
  </si>
  <si>
    <t>NOD32-LMS-NS-1-88</t>
  </si>
  <si>
    <t>NOD32-LMS-NS-1-89</t>
  </si>
  <si>
    <t>NOD32-LMS-NS-1-90</t>
  </si>
  <si>
    <t>NOD32-LMS-NS-1-91</t>
  </si>
  <si>
    <t>NOD32-LMS-NS-1-92</t>
  </si>
  <si>
    <t>NOD32-LMS-NS-1-93</t>
  </si>
  <si>
    <t>NOD32-LMS-NS-1-94</t>
  </si>
  <si>
    <t>NOD32-LMS-NS-1-95</t>
  </si>
  <si>
    <t>NOD32-LMS-NS-1-96</t>
  </si>
  <si>
    <t>NOD32-LMS-NS-1-97</t>
  </si>
  <si>
    <t>NOD32-LMS-NS-1-98</t>
  </si>
  <si>
    <t>NOD32-LMS-NS-1-99</t>
  </si>
  <si>
    <t>NOD32-LMS-NS-1-100</t>
  </si>
  <si>
    <t>NOD32-LMS-NS-1-101</t>
  </si>
  <si>
    <t>NOD32-LMS-NS-1-102</t>
  </si>
  <si>
    <t>NOD32-LMS-NS-1-103</t>
  </si>
  <si>
    <t>NOD32-LMS-NS-1-104</t>
  </si>
  <si>
    <t>NOD32-LMS-NS-1-105</t>
  </si>
  <si>
    <t>NOD32-LMS-NS-1-106</t>
  </si>
  <si>
    <t>NOD32-LMS-NS-1-107</t>
  </si>
  <si>
    <t>NOD32-LMS-NS-1-108</t>
  </si>
  <si>
    <t>NOD32-LMS-NS-1-109</t>
  </si>
  <si>
    <t>NOD32-LMS-NS-1-110</t>
  </si>
  <si>
    <t>NOD32-LMS-NS-1-111</t>
  </si>
  <si>
    <t>NOD32-LMS-NS-1-112</t>
  </si>
  <si>
    <t>NOD32-LMS-NS-1-113</t>
  </si>
  <si>
    <t>NOD32-LMS-NS-1-114</t>
  </si>
  <si>
    <t>NOD32-LMS-NS-1-115</t>
  </si>
  <si>
    <t>NOD32-LMS-NS-1-116</t>
  </si>
  <si>
    <t>NOD32-LMS-NS-1-117</t>
  </si>
  <si>
    <t>NOD32-LMS-NS-1-118</t>
  </si>
  <si>
    <t>NOD32-LMS-NS-1-119</t>
  </si>
  <si>
    <t>NOD32-LMS-NS-1-120</t>
  </si>
  <si>
    <t>NOD32-LMS-NS-1-121</t>
  </si>
  <si>
    <t>NOD32-LMS-NS-1-122</t>
  </si>
  <si>
    <t>NOD32-LMS-NS-1-123</t>
  </si>
  <si>
    <t>NOD32-LMS-NS-1-124</t>
  </si>
  <si>
    <t>NOD32-LMS-NS-1-125</t>
  </si>
  <si>
    <t>NOD32-LMS-NS-1-126</t>
  </si>
  <si>
    <t>NOD32-LMS-NS-1-127</t>
  </si>
  <si>
    <t>NOD32-LMS-NS-1-128</t>
  </si>
  <si>
    <t>NOD32-LMS-NS-1-129</t>
  </si>
  <si>
    <t>NOD32-LMS-NS-1-130</t>
  </si>
  <si>
    <t>NOD32-LMS-NS-1-131</t>
  </si>
  <si>
    <t>NOD32-LMS-NS-1-132</t>
  </si>
  <si>
    <t>NOD32-LMS-NS-1-133</t>
  </si>
  <si>
    <t>NOD32-LMS-NS-1-134</t>
  </si>
  <si>
    <t>NOD32-LMS-NS-1-135</t>
  </si>
  <si>
    <t>NOD32-LMS-NS-1-136</t>
  </si>
  <si>
    <t>NOD32-LMS-NS-1-137</t>
  </si>
  <si>
    <t>NOD32-LMS-NS-1-138</t>
  </si>
  <si>
    <t>NOD32-LMS-NS-1-139</t>
  </si>
  <si>
    <t>NOD32-LMS-NS-1-140</t>
  </si>
  <si>
    <t>NOD32-LMS-NS-1-141</t>
  </si>
  <si>
    <t>NOD32-LMS-NS-1-142</t>
  </si>
  <si>
    <t>NOD32-LMS-NS-1-143</t>
  </si>
  <si>
    <t>NOD32-LMS-NS-1-144</t>
  </si>
  <si>
    <t>NOD32-LMS-NS-1-145</t>
  </si>
  <si>
    <t>NOD32-LMS-NS-1-146</t>
  </si>
  <si>
    <t>NOD32-LMS-NS-1-147</t>
  </si>
  <si>
    <t>NOD32-LMS-NS-1-148</t>
  </si>
  <si>
    <t>NOD32-LMS-NS-1-149</t>
  </si>
  <si>
    <t>NOD32-LMS-NS-1-150</t>
  </si>
  <si>
    <t>NOD32-LMS-NS-1-151</t>
  </si>
  <si>
    <t>NOD32-LMS-NS-1-152</t>
  </si>
  <si>
    <t>NOD32-LMS-NS-1-153</t>
  </si>
  <si>
    <t>NOD32-LMS-NS-1-154</t>
  </si>
  <si>
    <t>NOD32-LMS-NS-1-155</t>
  </si>
  <si>
    <t>NOD32-LMS-NS-1-156</t>
  </si>
  <si>
    <t>NOD32-LMS-NS-1-157</t>
  </si>
  <si>
    <t>NOD32-LMS-NS-1-158</t>
  </si>
  <si>
    <t>NOD32-LMS-NS-1-159</t>
  </si>
  <si>
    <t>NOD32-LMS-NS-1-160</t>
  </si>
  <si>
    <t>NOD32-LMS-NS-1-161</t>
  </si>
  <si>
    <t>NOD32-LMS-NS-1-162</t>
  </si>
  <si>
    <t>NOD32-LMS-NS-1-163</t>
  </si>
  <si>
    <t>NOD32-LMS-NS-1-164</t>
  </si>
  <si>
    <t>NOD32-LMS-NS-1-165</t>
  </si>
  <si>
    <t>NOD32-LMS-NS-1-166</t>
  </si>
  <si>
    <t>NOD32-LMS-NS-1-167</t>
  </si>
  <si>
    <t>NOD32-LMS-NS-1-168</t>
  </si>
  <si>
    <t>NOD32-LMS-NS-1-169</t>
  </si>
  <si>
    <t>NOD32-LMS-NS-1-170</t>
  </si>
  <si>
    <t>NOD32-LMS-NS-1-171</t>
  </si>
  <si>
    <t>NOD32-LMS-NS-1-172</t>
  </si>
  <si>
    <t>NOD32-LMS-NS-1-173</t>
  </si>
  <si>
    <t>NOD32-LMS-NS-1-174</t>
  </si>
  <si>
    <t>NOD32-LMS-NS-1-175</t>
  </si>
  <si>
    <t>NOD32-LMS-NS-1-176</t>
  </si>
  <si>
    <t>NOD32-LMS-NS-1-177</t>
  </si>
  <si>
    <t>NOD32-LMS-NS-1-178</t>
  </si>
  <si>
    <t>NOD32-LMS-NS-1-179</t>
  </si>
  <si>
    <t>NOD32-LMS-NS-1-180</t>
  </si>
  <si>
    <t>NOD32-LMS-NS-1-181</t>
  </si>
  <si>
    <t>NOD32-LMS-NS-1-182</t>
  </si>
  <si>
    <t>NOD32-LMS-NS-1-183</t>
  </si>
  <si>
    <t>NOD32-LMS-NS-1-184</t>
  </si>
  <si>
    <t>NOD32-LMS-NS-1-185</t>
  </si>
  <si>
    <t>NOD32-LMS-NS-1-186</t>
  </si>
  <si>
    <t>NOD32-LMS-NS-1-187</t>
  </si>
  <si>
    <t>NOD32-LMS-NS-1-188</t>
  </si>
  <si>
    <t>NOD32-LMS-NS-1-189</t>
  </si>
  <si>
    <t>NOD32-LMS-NS-1-190</t>
  </si>
  <si>
    <t>NOD32-LMS-NS-1-191</t>
  </si>
  <si>
    <t>NOD32-LMS-NS-1-192</t>
  </si>
  <si>
    <t>NOD32-LMS-NS-1-193</t>
  </si>
  <si>
    <t>NOD32-LMS-NS-1-194</t>
  </si>
  <si>
    <t>NOD32-LMS-NS-1-195</t>
  </si>
  <si>
    <t>NOD32-LMS-NS-1-196</t>
  </si>
  <si>
    <t>NOD32-LMS-NS-1-197</t>
  </si>
  <si>
    <t>NOD32-LMS-NS-1-198</t>
  </si>
  <si>
    <t>NOD32-LMS-NS-1-199</t>
  </si>
  <si>
    <t>NOD32-DMS-NS-1-25</t>
  </si>
  <si>
    <t>NOD32-DMS-NS-1-26</t>
  </si>
  <si>
    <t>NOD32-DMS-NS-1-27</t>
  </si>
  <si>
    <t>NOD32-DMS-NS-1-28</t>
  </si>
  <si>
    <t>NOD32-DMS-NS-1-29</t>
  </si>
  <si>
    <t>NOD32-DMS-NS-1-30</t>
  </si>
  <si>
    <t>NOD32-DMS-NS-1-31</t>
  </si>
  <si>
    <t>NOD32-DMS-NS-1-32</t>
  </si>
  <si>
    <t>NOD32-DMS-NS-1-33</t>
  </si>
  <si>
    <t>NOD32-DMS-NS-1-34</t>
  </si>
  <si>
    <t>NOD32-DMS-NS-1-35</t>
  </si>
  <si>
    <t>NOD32-DMS-NS-1-36</t>
  </si>
  <si>
    <t>NOD32-DMS-NS-1-37</t>
  </si>
  <si>
    <t>NOD32-DMS-NS-1-38</t>
  </si>
  <si>
    <t>NOD32-DMS-NS-1-39</t>
  </si>
  <si>
    <t>NOD32-DMS-NS-1-40</t>
  </si>
  <si>
    <t>NOD32-DMS-NS-1-41</t>
  </si>
  <si>
    <t>NOD32-DMS-NS-1-42</t>
  </si>
  <si>
    <t>NOD32-DMS-NS-1-43</t>
  </si>
  <si>
    <t>NOD32-DMS-NS-1-44</t>
  </si>
  <si>
    <t>NOD32-DMS-NS-1-45</t>
  </si>
  <si>
    <t>NOD32-DMS-NS-1-46</t>
  </si>
  <si>
    <t>NOD32-DMS-NS-1-47</t>
  </si>
  <si>
    <t>NOD32-DMS-NS-1-48</t>
  </si>
  <si>
    <t>NOD32-DMS-NS-1-49</t>
  </si>
  <si>
    <t>NOD32-DMS-NS-1-50</t>
  </si>
  <si>
    <t>NOD32-DMS-NS-1-51</t>
  </si>
  <si>
    <t>NOD32-DMS-NS-1-52</t>
  </si>
  <si>
    <t>NOD32-DMS-NS-1-53</t>
  </si>
  <si>
    <t>NOD32-DMS-NS-1-54</t>
  </si>
  <si>
    <t>NOD32-DMS-NS-1-55</t>
  </si>
  <si>
    <t>NOD32-DMS-NS-1-56</t>
  </si>
  <si>
    <t>NOD32-DMS-NS-1-57</t>
  </si>
  <si>
    <t>NOD32-DMS-NS-1-58</t>
  </si>
  <si>
    <t>NOD32-DMS-NS-1-59</t>
  </si>
  <si>
    <t>NOD32-DMS-NS-1-60</t>
  </si>
  <si>
    <t>NOD32-DMS-NS-1-61</t>
  </si>
  <si>
    <t>NOD32-DMS-NS-1-62</t>
  </si>
  <si>
    <t>NOD32-DMS-NS-1-63</t>
  </si>
  <si>
    <t>NOD32-DMS-NS-1-64</t>
  </si>
  <si>
    <t>NOD32-DMS-NS-1-65</t>
  </si>
  <si>
    <t>NOD32-DMS-NS-1-66</t>
  </si>
  <si>
    <t>NOD32-DMS-NS-1-67</t>
  </si>
  <si>
    <t>NOD32-DMS-NS-1-68</t>
  </si>
  <si>
    <t>NOD32-DMS-NS-1-69</t>
  </si>
  <si>
    <t>NOD32-DMS-NS-1-70</t>
  </si>
  <si>
    <t>NOD32-DMS-NS-1-71</t>
  </si>
  <si>
    <t>NOD32-DMS-NS-1-72</t>
  </si>
  <si>
    <t>NOD32-DMS-NS-1-73</t>
  </si>
  <si>
    <t>NOD32-DMS-NS-1-74</t>
  </si>
  <si>
    <t>NOD32-DMS-NS-1-75</t>
  </si>
  <si>
    <t>NOD32-DMS-NS-1-76</t>
  </si>
  <si>
    <t>NOD32-DMS-NS-1-77</t>
  </si>
  <si>
    <t>NOD32-DMS-NS-1-78</t>
  </si>
  <si>
    <t>NOD32-DMS-NS-1-79</t>
  </si>
  <si>
    <t>NOD32-DMS-NS-1-80</t>
  </si>
  <si>
    <t>NOD32-DMS-NS-1-81</t>
  </si>
  <si>
    <t>NOD32-DMS-NS-1-82</t>
  </si>
  <si>
    <t>NOD32-DMS-NS-1-83</t>
  </si>
  <si>
    <t>NOD32-DMS-NS-1-84</t>
  </si>
  <si>
    <t>NOD32-DMS-NS-1-85</t>
  </si>
  <si>
    <t>NOD32-DMS-NS-1-86</t>
  </si>
  <si>
    <t>NOD32-DMS-NS-1-87</t>
  </si>
  <si>
    <t>NOD32-DMS-NS-1-88</t>
  </si>
  <si>
    <t>NOD32-DMS-NS-1-89</t>
  </si>
  <si>
    <t>NOD32-DMS-NS-1-90</t>
  </si>
  <si>
    <t>NOD32-DMS-NS-1-91</t>
  </si>
  <si>
    <t>NOD32-DMS-NS-1-92</t>
  </si>
  <si>
    <t>NOD32-DMS-NS-1-93</t>
  </si>
  <si>
    <t>NOD32-DMS-NS-1-94</t>
  </si>
  <si>
    <t>NOD32-DMS-NS-1-95</t>
  </si>
  <si>
    <t>NOD32-DMS-NS-1-96</t>
  </si>
  <si>
    <t>NOD32-DMS-NS-1-97</t>
  </si>
  <si>
    <t>NOD32-DMS-NS-1-98</t>
  </si>
  <si>
    <t>NOD32-DMS-NS-1-99</t>
  </si>
  <si>
    <t>NOD32-DMS-NS-1-100</t>
  </si>
  <si>
    <t>NOD32-DMS-NS-1-101</t>
  </si>
  <si>
    <t>NOD32-DMS-NS-1-102</t>
  </si>
  <si>
    <t>NOD32-DMS-NS-1-103</t>
  </si>
  <si>
    <t>NOD32-DMS-NS-1-104</t>
  </si>
  <si>
    <t>NOD32-DMS-NS-1-105</t>
  </si>
  <si>
    <t>NOD32-DMS-NS-1-106</t>
  </si>
  <si>
    <t>NOD32-DMS-NS-1-107</t>
  </si>
  <si>
    <t>NOD32-DMS-NS-1-108</t>
  </si>
  <si>
    <t>NOD32-DMS-NS-1-109</t>
  </si>
  <si>
    <t>NOD32-DMS-NS-1-110</t>
  </si>
  <si>
    <t>NOD32-DMS-NS-1-111</t>
  </si>
  <si>
    <t>NOD32-DMS-NS-1-112</t>
  </si>
  <si>
    <t>NOD32-DMS-NS-1-113</t>
  </si>
  <si>
    <t>NOD32-DMS-NS-1-114</t>
  </si>
  <si>
    <t>NOD32-DMS-NS-1-115</t>
  </si>
  <si>
    <t>NOD32-DMS-NS-1-116</t>
  </si>
  <si>
    <t>NOD32-DMS-NS-1-117</t>
  </si>
  <si>
    <t>NOD32-DMS-NS-1-118</t>
  </si>
  <si>
    <t>NOD32-DMS-NS-1-119</t>
  </si>
  <si>
    <t>NOD32-DMS-NS-1-120</t>
  </si>
  <si>
    <t>NOD32-DMS-NS-1-121</t>
  </si>
  <si>
    <t>NOD32-DMS-NS-1-122</t>
  </si>
  <si>
    <t>NOD32-DMS-NS-1-123</t>
  </si>
  <si>
    <t>NOD32-DMS-NS-1-124</t>
  </si>
  <si>
    <t>NOD32-DMS-NS-1-125</t>
  </si>
  <si>
    <t>NOD32-DMS-NS-1-126</t>
  </si>
  <si>
    <t>NOD32-DMS-NS-1-127</t>
  </si>
  <si>
    <t>NOD32-DMS-NS-1-128</t>
  </si>
  <si>
    <t>NOD32-DMS-NS-1-129</t>
  </si>
  <si>
    <t>NOD32-DMS-NS-1-130</t>
  </si>
  <si>
    <t>NOD32-DMS-NS-1-131</t>
  </si>
  <si>
    <t>NOD32-DMS-NS-1-132</t>
  </si>
  <si>
    <t>NOD32-DMS-NS-1-133</t>
  </si>
  <si>
    <t>NOD32-DMS-NS-1-134</t>
  </si>
  <si>
    <t>NOD32-DMS-NS-1-135</t>
  </si>
  <si>
    <t>NOD32-DMS-NS-1-136</t>
  </si>
  <si>
    <t>NOD32-DMS-NS-1-137</t>
  </si>
  <si>
    <t>NOD32-DMS-NS-1-138</t>
  </si>
  <si>
    <t>NOD32-DMS-NS-1-139</t>
  </si>
  <si>
    <t>NOD32-DMS-NS-1-140</t>
  </si>
  <si>
    <t>NOD32-DMS-NS-1-141</t>
  </si>
  <si>
    <t>NOD32-DMS-NS-1-142</t>
  </si>
  <si>
    <t>NOD32-DMS-NS-1-143</t>
  </si>
  <si>
    <t>NOD32-DMS-NS-1-144</t>
  </si>
  <si>
    <t>NOD32-DMS-NS-1-145</t>
  </si>
  <si>
    <t>NOD32-DMS-NS-1-146</t>
  </si>
  <si>
    <t>NOD32-DMS-NS-1-147</t>
  </si>
  <si>
    <t>NOD32-DMS-NS-1-148</t>
  </si>
  <si>
    <t>NOD32-DMS-NS-1-149</t>
  </si>
  <si>
    <t>NOD32-DMS-NS-1-150</t>
  </si>
  <si>
    <t>NOD32-DMS-NS-1-151</t>
  </si>
  <si>
    <t>NOD32-DMS-NS-1-152</t>
  </si>
  <si>
    <t>NOD32-DMS-NS-1-153</t>
  </si>
  <si>
    <t>NOD32-DMS-NS-1-154</t>
  </si>
  <si>
    <t>NOD32-DMS-NS-1-155</t>
  </si>
  <si>
    <t>NOD32-DMS-NS-1-156</t>
  </si>
  <si>
    <t>NOD32-DMS-NS-1-157</t>
  </si>
  <si>
    <t>NOD32-DMS-NS-1-158</t>
  </si>
  <si>
    <t>NOD32-DMS-NS-1-159</t>
  </si>
  <si>
    <t>NOD32-DMS-NS-1-160</t>
  </si>
  <si>
    <t>NOD32-DMS-NS-1-161</t>
  </si>
  <si>
    <t>NOD32-DMS-NS-1-162</t>
  </si>
  <si>
    <t>NOD32-DMS-NS-1-163</t>
  </si>
  <si>
    <t>NOD32-DMS-NS-1-164</t>
  </si>
  <si>
    <t>NOD32-DMS-NS-1-165</t>
  </si>
  <si>
    <t>NOD32-DMS-NS-1-166</t>
  </si>
  <si>
    <t>NOD32-DMS-NS-1-167</t>
  </si>
  <si>
    <t>NOD32-DMS-NS-1-168</t>
  </si>
  <si>
    <t>NOD32-DMS-NS-1-169</t>
  </si>
  <si>
    <t>NOD32-DMS-NS-1-170</t>
  </si>
  <si>
    <t>NOD32-DMS-NS-1-171</t>
  </si>
  <si>
    <t>NOD32-DMS-NS-1-172</t>
  </si>
  <si>
    <t>NOD32-DMS-NS-1-173</t>
  </si>
  <si>
    <t>NOD32-DMS-NS-1-174</t>
  </si>
  <si>
    <t>NOD32-DMS-NS-1-175</t>
  </si>
  <si>
    <t>NOD32-DMS-NS-1-176</t>
  </si>
  <si>
    <t>NOD32-DMS-NS-1-177</t>
  </si>
  <si>
    <t>NOD32-DMS-NS-1-178</t>
  </si>
  <si>
    <t>NOD32-DMS-NS-1-179</t>
  </si>
  <si>
    <t>NOD32-DMS-NS-1-180</t>
  </si>
  <si>
    <t>NOD32-DMS-NS-1-181</t>
  </si>
  <si>
    <t>NOD32-DMS-NS-1-182</t>
  </si>
  <si>
    <t>NOD32-DMS-NS-1-183</t>
  </si>
  <si>
    <t>NOD32-DMS-NS-1-184</t>
  </si>
  <si>
    <t>NOD32-DMS-NS-1-185</t>
  </si>
  <si>
    <t>NOD32-DMS-NS-1-186</t>
  </si>
  <si>
    <t>NOD32-DMS-NS-1-187</t>
  </si>
  <si>
    <t>NOD32-DMS-NS-1-188</t>
  </si>
  <si>
    <t>NOD32-DMS-NS-1-189</t>
  </si>
  <si>
    <t>NOD32-DMS-NS-1-190</t>
  </si>
  <si>
    <t>NOD32-DMS-NS-1-191</t>
  </si>
  <si>
    <t>NOD32-DMS-NS-1-192</t>
  </si>
  <si>
    <t>NOD32-DMS-NS-1-193</t>
  </si>
  <si>
    <t>NOD32-DMS-NS-1-194</t>
  </si>
  <si>
    <t>NOD32-DMS-NS-1-195</t>
  </si>
  <si>
    <t>NOD32-DMS-NS-1-196</t>
  </si>
  <si>
    <t>NOD32-DMS-NS-1-197</t>
  </si>
  <si>
    <t>NOD32-DMS-NS-1-198</t>
  </si>
  <si>
    <t>NOD32-DMS-NS-1-199</t>
  </si>
  <si>
    <t>NOD32-DMS-NS-1-200</t>
  </si>
  <si>
    <t>NOD32-DMS-NS-1-210</t>
  </si>
  <si>
    <t>NOD32-DMS-NS-1-220</t>
  </si>
  <si>
    <t>NOD32-DMS-NS-1-230</t>
  </si>
  <si>
    <t>NOD32-DMS-NS-1-240</t>
  </si>
  <si>
    <t>NOD32-DMS-NS-1-250</t>
  </si>
  <si>
    <t>NOD32-DMS-NS-1-260</t>
  </si>
  <si>
    <t>NOD32-DMS-NS-1-270</t>
  </si>
  <si>
    <t>NOD32-DMS-NS-1-280</t>
  </si>
  <si>
    <t>NOD32-DMS-NS-1-290</t>
  </si>
  <si>
    <t>NOD32-DMS-NS-1-300</t>
  </si>
  <si>
    <t>NOD32-DMS-NS-1-310</t>
  </si>
  <si>
    <t>NOD32-DMS-NS-1-320</t>
  </si>
  <si>
    <t>NOD32-DMS-NS-1-330</t>
  </si>
  <si>
    <t>NOD32-DMS-NS-1-340</t>
  </si>
  <si>
    <t>NOD32-DMS-NS-1-350</t>
  </si>
  <si>
    <t>NOD32-DMS-NS-1-360</t>
  </si>
  <si>
    <t>NOD32-DMS-NS-1-370</t>
  </si>
  <si>
    <t>NOD32-DMS-NS-1-380</t>
  </si>
  <si>
    <t>NOD32-DMS-NS-1-390</t>
  </si>
  <si>
    <t>NOD32-DMS-NS-1-400</t>
  </si>
  <si>
    <t>NOD32-DMS-NS-1-410</t>
  </si>
  <si>
    <t>NOD32-DMS-NS-1-420</t>
  </si>
  <si>
    <t>NOD32-DMS-NS-1-430</t>
  </si>
  <si>
    <t>NOD32-DMS-NS-1-440</t>
  </si>
  <si>
    <t>NOD32-DMS-NS-1-450</t>
  </si>
  <si>
    <t>NOD32-DMS-NS-1-460</t>
  </si>
  <si>
    <t>NOD32-DMS-NS-1-470</t>
  </si>
  <si>
    <t>NOD32-DMS-NS-1-480</t>
  </si>
  <si>
    <t>NOD32-DMS-NS-1-490</t>
  </si>
  <si>
    <t>NOD32-DMS-NS-1-500</t>
  </si>
  <si>
    <t>NOD32-DMS-NS-1-525</t>
  </si>
  <si>
    <t>NOD32-DMS-NS-1-550</t>
  </si>
  <si>
    <t>NOD32-DMS-NS-1-575</t>
  </si>
  <si>
    <t>NOD32-DMS-NS-1-600</t>
  </si>
  <si>
    <t>NOD32-DMS-NS-1-625</t>
  </si>
  <si>
    <t>NOD32-DMS-NS-1-650</t>
  </si>
  <si>
    <t>NOD32-DMS-NS-1-675</t>
  </si>
  <si>
    <t>NOD32-DMS-NS-1-700</t>
  </si>
  <si>
    <t>NOD32-DMS-NS-1-725</t>
  </si>
  <si>
    <t>NOD32-DMS-NS-1-750</t>
  </si>
  <si>
    <t>NOD32-DMS-NS-1-775</t>
  </si>
  <si>
    <t>NOD32-DMS-NS-1-800</t>
  </si>
  <si>
    <t>NOD32-DMS-NS-1-825</t>
  </si>
  <si>
    <t>NOD32-DMS-NS-1-850</t>
  </si>
  <si>
    <t>NOD32-DMS-NS-1-875</t>
  </si>
  <si>
    <t>NOD32-DMS-NS-1-900</t>
  </si>
  <si>
    <t>NOD32-DMS-NS-1-925</t>
  </si>
  <si>
    <t>NOD32-DMS-NS-1-950</t>
  </si>
  <si>
    <t>NOD32-DMS-NS-1-975</t>
  </si>
  <si>
    <t>NOD32-DMS-NS-1-1000</t>
  </si>
  <si>
    <t>Количество пользователей</t>
  </si>
  <si>
    <t>NOD32-LGP-NS-1-25</t>
  </si>
  <si>
    <t xml:space="preserve">ESET NOD32 Gateway Security for Linux| BSD  newsale for 25 </t>
  </si>
  <si>
    <t>NOD32-LGP-NS-1-26</t>
  </si>
  <si>
    <t xml:space="preserve">ESET NOD32 Gateway Security for Linux| BSD  newsale for 26 </t>
  </si>
  <si>
    <t>NOD32-LGP-NS-1-27</t>
  </si>
  <si>
    <t xml:space="preserve">ESET NOD32 Gateway Security for Linux| BSD  newsale for 27 </t>
  </si>
  <si>
    <t>NOD32-LGP-NS-1-28</t>
  </si>
  <si>
    <t xml:space="preserve">ESET NOD32 Gateway Security for Linux| BSD  newsale for 28 </t>
  </si>
  <si>
    <t>NOD32-LGP-NS-1-29</t>
  </si>
  <si>
    <t xml:space="preserve">ESET NOD32 Gateway Security for Linux| BSD  newsale for 29 </t>
  </si>
  <si>
    <t>NOD32-LGP-NS-1-30</t>
  </si>
  <si>
    <t xml:space="preserve">ESET NOD32 Gateway Security for Linux| BSD  newsale for 30 </t>
  </si>
  <si>
    <t>NOD32-LGP-NS-1-31</t>
  </si>
  <si>
    <t xml:space="preserve">ESET NOD32 Gateway Security for Linux| BSD  newsale for 31 </t>
  </si>
  <si>
    <t>NOD32-LGP-NS-1-32</t>
  </si>
  <si>
    <t xml:space="preserve">ESET NOD32 Gateway Security for Linux| BSD  newsale for 32 </t>
  </si>
  <si>
    <t>NOD32-LGP-NS-1-33</t>
  </si>
  <si>
    <t xml:space="preserve">ESET NOD32 Gateway Security for Linux| BSD  newsale for 33 </t>
  </si>
  <si>
    <t>NOD32-LGP-NS-1-34</t>
  </si>
  <si>
    <t xml:space="preserve">ESET NOD32 Gateway Security for Linux| BSD  newsale for 34 </t>
  </si>
  <si>
    <t>NOD32-LGP-NS-1-35</t>
  </si>
  <si>
    <t xml:space="preserve">ESET NOD32 Gateway Security for Linux| BSD  newsale for 35 </t>
  </si>
  <si>
    <t>NOD32-LGP-NS-1-36</t>
  </si>
  <si>
    <t xml:space="preserve">ESET NOD32 Gateway Security for Linux| BSD  newsale for 36 </t>
  </si>
  <si>
    <t>NOD32-LGP-NS-1-37</t>
  </si>
  <si>
    <t xml:space="preserve">ESET NOD32 Gateway Security for Linux| BSD  newsale for 37 </t>
  </si>
  <si>
    <t>NOD32-LGP-NS-1-38</t>
  </si>
  <si>
    <t xml:space="preserve">ESET NOD32 Gateway Security for Linux| BSD  newsale for 38 </t>
  </si>
  <si>
    <t>NOD32-LGP-NS-1-39</t>
  </si>
  <si>
    <t xml:space="preserve">ESET NOD32 Gateway Security for Linux| BSD  newsale for 39 </t>
  </si>
  <si>
    <t>NOD32-LGP-NS-1-40</t>
  </si>
  <si>
    <t xml:space="preserve">ESET NOD32 Gateway Security for Linux| BSD  newsale for 40 </t>
  </si>
  <si>
    <t>NOD32-LGP-NS-1-41</t>
  </si>
  <si>
    <t xml:space="preserve">ESET NOD32 Gateway Security for Linux| BSD  newsale for 41 </t>
  </si>
  <si>
    <t>NOD32-LGP-NS-1-42</t>
  </si>
  <si>
    <t xml:space="preserve">ESET NOD32 Gateway Security for Linux| BSD  newsale for 42 </t>
  </si>
  <si>
    <t>NOD32-LGP-NS-1-43</t>
  </si>
  <si>
    <t xml:space="preserve">ESET NOD32 Gateway Security for Linux| BSD  newsale for 43 </t>
  </si>
  <si>
    <t>NOD32-LGP-NS-1-44</t>
  </si>
  <si>
    <t xml:space="preserve">ESET NOD32 Gateway Security for Linux| BSD  newsale for 44 </t>
  </si>
  <si>
    <t>NOD32-LGP-NS-1-45</t>
  </si>
  <si>
    <t xml:space="preserve">ESET NOD32 Gateway Security for Linux| BSD  newsale for 45 </t>
  </si>
  <si>
    <t>NOD32-LGP-NS-1-46</t>
  </si>
  <si>
    <t xml:space="preserve">ESET NOD32 Gateway Security for Linux| BSD  newsale for 46 </t>
  </si>
  <si>
    <t>NOD32-LGP-NS-1-47</t>
  </si>
  <si>
    <t xml:space="preserve">ESET NOD32 Gateway Security for Linux| BSD  newsale for 47 </t>
  </si>
  <si>
    <t>NOD32-LGP-NS-1-48</t>
  </si>
  <si>
    <t xml:space="preserve">ESET NOD32 Gateway Security for Linux| BSD  newsale for 48 </t>
  </si>
  <si>
    <t>NOD32-LGP-NS-1-49</t>
  </si>
  <si>
    <t xml:space="preserve">ESET NOD32 Gateway Security for Linux| BSD  newsale for 49 </t>
  </si>
  <si>
    <t>NOD32-LGP-NS-1-50</t>
  </si>
  <si>
    <t xml:space="preserve">ESET NOD32 Gateway Security for Linux| BSD  newsale for 50 </t>
  </si>
  <si>
    <t>NOD32-LGP-NS-1-51</t>
  </si>
  <si>
    <t xml:space="preserve">ESET NOD32 Gateway Security for Linux| BSD  newsale for 51 </t>
  </si>
  <si>
    <t>NOD32-LGP-NS-1-52</t>
  </si>
  <si>
    <t xml:space="preserve">ESET NOD32 Gateway Security for Linux| BSD  newsale for 52 </t>
  </si>
  <si>
    <t>NOD32-LGP-NS-1-53</t>
  </si>
  <si>
    <t xml:space="preserve">ESET NOD32 Gateway Security for Linux| BSD  newsale for 53 </t>
  </si>
  <si>
    <t>NOD32-LGP-NS-1-54</t>
  </si>
  <si>
    <t xml:space="preserve">ESET NOD32 Gateway Security for Linux| BSD  newsale for 54 </t>
  </si>
  <si>
    <t>NOD32-LGP-NS-1-55</t>
  </si>
  <si>
    <t xml:space="preserve">ESET NOD32 Gateway Security for Linux| BSD  newsale for 55 </t>
  </si>
  <si>
    <t>NOD32-LGP-NS-1-56</t>
  </si>
  <si>
    <t xml:space="preserve">ESET NOD32 Gateway Security for Linux| BSD  newsale for 56 </t>
  </si>
  <si>
    <t>NOD32-LGP-NS-1-57</t>
  </si>
  <si>
    <t xml:space="preserve">ESET NOD32 Gateway Security for Linux| BSD  newsale for 57 </t>
  </si>
  <si>
    <t>NOD32-LGP-NS-1-58</t>
  </si>
  <si>
    <t xml:space="preserve">ESET NOD32 Gateway Security for Linux| BSD  newsale for 58 </t>
  </si>
  <si>
    <t>NOD32-LGP-NS-1-59</t>
  </si>
  <si>
    <t xml:space="preserve">ESET NOD32 Gateway Security for Linux| BSD  newsale for 59 </t>
  </si>
  <si>
    <t>NOD32-LGP-NS-1-60</t>
  </si>
  <si>
    <t xml:space="preserve">ESET NOD32 Gateway Security for Linux| BSD  newsale for 60 </t>
  </si>
  <si>
    <t>NOD32-LGP-NS-1-61</t>
  </si>
  <si>
    <t xml:space="preserve">ESET NOD32 Gateway Security for Linux| BSD  newsale for 61 </t>
  </si>
  <si>
    <t>NOD32-LGP-NS-1-62</t>
  </si>
  <si>
    <t xml:space="preserve">ESET NOD32 Gateway Security for Linux| BSD  newsale for 62 </t>
  </si>
  <si>
    <t>NOD32-LGP-NS-1-63</t>
  </si>
  <si>
    <t xml:space="preserve">ESET NOD32 Gateway Security for Linux| BSD  newsale for 63 </t>
  </si>
  <si>
    <t>NOD32-LGP-NS-1-64</t>
  </si>
  <si>
    <t xml:space="preserve">ESET NOD32 Gateway Security for Linux| BSD  newsale for 64 </t>
  </si>
  <si>
    <t>NOD32-LGP-NS-1-65</t>
  </si>
  <si>
    <t xml:space="preserve">ESET NOD32 Gateway Security for Linux| BSD  newsale for 65 </t>
  </si>
  <si>
    <t>NOD32-LGP-NS-1-66</t>
  </si>
  <si>
    <t xml:space="preserve">ESET NOD32 Gateway Security for Linux| BSD  newsale for 66 </t>
  </si>
  <si>
    <t>NOD32-LGP-NS-1-67</t>
  </si>
  <si>
    <t xml:space="preserve">ESET NOD32 Gateway Security for Linux| BSD  newsale for 67 </t>
  </si>
  <si>
    <t>NOD32-LGP-NS-1-68</t>
  </si>
  <si>
    <t xml:space="preserve">ESET NOD32 Gateway Security for Linux| BSD  newsale for 68 </t>
  </si>
  <si>
    <t>NOD32-LGP-NS-1-69</t>
  </si>
  <si>
    <t xml:space="preserve">ESET NOD32 Gateway Security for Linux| BSD  newsale for 69 </t>
  </si>
  <si>
    <t>NOD32-LGP-NS-1-70</t>
  </si>
  <si>
    <t xml:space="preserve">ESET NOD32 Gateway Security for Linux| BSD  newsale for 70 </t>
  </si>
  <si>
    <t>NOD32-LGP-NS-1-71</t>
  </si>
  <si>
    <t xml:space="preserve">ESET NOD32 Gateway Security for Linux| BSD  newsale for 71 </t>
  </si>
  <si>
    <t>NOD32-LGP-NS-1-72</t>
  </si>
  <si>
    <t xml:space="preserve">ESET NOD32 Gateway Security for Linux| BSD  newsale for 72 </t>
  </si>
  <si>
    <t>NOD32-LGP-NS-1-73</t>
  </si>
  <si>
    <t xml:space="preserve">ESET NOD32 Gateway Security for Linux| BSD  newsale for 73 </t>
  </si>
  <si>
    <t>NOD32-LGP-NS-1-74</t>
  </si>
  <si>
    <t xml:space="preserve">ESET NOD32 Gateway Security for Linux| BSD  newsale for 74 </t>
  </si>
  <si>
    <t>NOD32-LGP-NS-1-75</t>
  </si>
  <si>
    <t xml:space="preserve">ESET NOD32 Gateway Security for Linux| BSD  newsale for 75 </t>
  </si>
  <si>
    <t>NOD32-LGP-NS-1-76</t>
  </si>
  <si>
    <t xml:space="preserve">ESET NOD32 Gateway Security for Linux| BSD  newsale for 76 </t>
  </si>
  <si>
    <t>NOD32-LGP-NS-1-77</t>
  </si>
  <si>
    <t xml:space="preserve">ESET NOD32 Gateway Security for Linux| BSD  newsale for 77 </t>
  </si>
  <si>
    <t>NOD32-LGP-NS-1-78</t>
  </si>
  <si>
    <t xml:space="preserve">ESET NOD32 Gateway Security for Linux| BSD  newsale for 78 </t>
  </si>
  <si>
    <t>NOD32-LGP-NS-1-79</t>
  </si>
  <si>
    <t xml:space="preserve">ESET NOD32 Gateway Security for Linux| BSD  newsale for 79 </t>
  </si>
  <si>
    <t>NOD32-LGP-NS-1-80</t>
  </si>
  <si>
    <t xml:space="preserve">ESET NOD32 Gateway Security for Linux| BSD  newsale for 80 </t>
  </si>
  <si>
    <t>NOD32-LGP-NS-1-81</t>
  </si>
  <si>
    <t xml:space="preserve">ESET NOD32 Gateway Security for Linux| BSD  newsale for 81 </t>
  </si>
  <si>
    <t>NOD32-LGP-NS-1-82</t>
  </si>
  <si>
    <t xml:space="preserve">ESET NOD32 Gateway Security for Linux| BSD  newsale for 82 </t>
  </si>
  <si>
    <t>NOD32-LGP-NS-1-83</t>
  </si>
  <si>
    <t xml:space="preserve">ESET NOD32 Gateway Security for Linux| BSD  newsale for 83 </t>
  </si>
  <si>
    <t>NOD32-LGP-NS-1-84</t>
  </si>
  <si>
    <t xml:space="preserve">ESET NOD32 Gateway Security for Linux| BSD  newsale for 84 </t>
  </si>
  <si>
    <t>NOD32-LGP-NS-1-85</t>
  </si>
  <si>
    <t xml:space="preserve">ESET NOD32 Gateway Security for Linux| BSD  newsale for 85 </t>
  </si>
  <si>
    <t>NOD32-LGP-NS-1-86</t>
  </si>
  <si>
    <t xml:space="preserve">ESET NOD32 Gateway Security for Linux| BSD  newsale for 86 </t>
  </si>
  <si>
    <t>NOD32-LGP-NS-1-87</t>
  </si>
  <si>
    <t xml:space="preserve">ESET NOD32 Gateway Security for Linux| BSD  newsale for 87 </t>
  </si>
  <si>
    <t>NOD32-LGP-NS-1-88</t>
  </si>
  <si>
    <t xml:space="preserve">ESET NOD32 Gateway Security for Linux| BSD  newsale for 88 </t>
  </si>
  <si>
    <t>NOD32-LGP-NS-1-89</t>
  </si>
  <si>
    <t xml:space="preserve">ESET NOD32 Gateway Security for Linux| BSD  newsale for 89 </t>
  </si>
  <si>
    <t>NOD32-LGP-NS-1-90</t>
  </si>
  <si>
    <t xml:space="preserve">ESET NOD32 Gateway Security for Linux| BSD  newsale for 90 </t>
  </si>
  <si>
    <t>NOD32-LGP-NS-1-91</t>
  </si>
  <si>
    <t xml:space="preserve">ESET NOD32 Gateway Security for Linux| BSD  newsale for 91 </t>
  </si>
  <si>
    <t>NOD32-LGP-NS-1-92</t>
  </si>
  <si>
    <t xml:space="preserve">ESET NOD32 Gateway Security for Linux| BSD  newsale for 92 </t>
  </si>
  <si>
    <t>NOD32-LGP-NS-1-93</t>
  </si>
  <si>
    <t xml:space="preserve">ESET NOD32 Gateway Security for Linux| BSD  newsale for 93 </t>
  </si>
  <si>
    <t>NOD32-LGP-NS-1-94</t>
  </si>
  <si>
    <t xml:space="preserve">ESET NOD32 Gateway Security for Linux| BSD  newsale for 94 </t>
  </si>
  <si>
    <t>NOD32-LGP-NS-1-95</t>
  </si>
  <si>
    <t xml:space="preserve">ESET NOD32 Gateway Security for Linux| BSD  newsale for 95 </t>
  </si>
  <si>
    <t>NOD32-LGP-NS-1-96</t>
  </si>
  <si>
    <t xml:space="preserve">ESET NOD32 Gateway Security for Linux| BSD  newsale for 96 </t>
  </si>
  <si>
    <t>NOD32-LGP-NS-1-97</t>
  </si>
  <si>
    <t xml:space="preserve">ESET NOD32 Gateway Security for Linux| BSD  newsale for 97 </t>
  </si>
  <si>
    <t>NOD32-LGP-NS-1-98</t>
  </si>
  <si>
    <t xml:space="preserve">ESET NOD32 Gateway Security for Linux| BSD  newsale for 98 </t>
  </si>
  <si>
    <t>NOD32-LGP-NS-1-99</t>
  </si>
  <si>
    <t xml:space="preserve">ESET NOD32 Gateway Security for Linux| BSD  newsale for 99 </t>
  </si>
  <si>
    <t>NOD32-LGP-NS-1-100</t>
  </si>
  <si>
    <t xml:space="preserve">ESET NOD32 Gateway Security for Linux| BSD  newsale for 100 </t>
  </si>
  <si>
    <t>NOD32-LGP-NS-1-101</t>
  </si>
  <si>
    <t xml:space="preserve">ESET NOD32 Gateway Security for Linux| BSD  newsale for 101 </t>
  </si>
  <si>
    <t>NOD32-LGP-NS-1-102</t>
  </si>
  <si>
    <t xml:space="preserve">ESET NOD32 Gateway Security for Linux| BSD  newsale for 102 </t>
  </si>
  <si>
    <t>NOD32-LGP-NS-1-103</t>
  </si>
  <si>
    <t xml:space="preserve">ESET NOD32 Gateway Security for Linux| BSD  newsale for 103 </t>
  </si>
  <si>
    <t>NOD32-LGP-NS-1-104</t>
  </si>
  <si>
    <t xml:space="preserve">ESET NOD32 Gateway Security for Linux| BSD  newsale for 104 </t>
  </si>
  <si>
    <t>NOD32-LGP-NS-1-105</t>
  </si>
  <si>
    <t xml:space="preserve">ESET NOD32 Gateway Security for Linux| BSD  newsale for 105 </t>
  </si>
  <si>
    <t>NOD32-LGP-NS-1-106</t>
  </si>
  <si>
    <t xml:space="preserve">ESET NOD32 Gateway Security for Linux| BSD  newsale for 106 </t>
  </si>
  <si>
    <t>NOD32-LGP-NS-1-107</t>
  </si>
  <si>
    <t xml:space="preserve">ESET NOD32 Gateway Security for Linux| BSD  newsale for 107 </t>
  </si>
  <si>
    <t>NOD32-LGP-NS-1-108</t>
  </si>
  <si>
    <t xml:space="preserve">ESET NOD32 Gateway Security for Linux| BSD  newsale for 108 </t>
  </si>
  <si>
    <t>NOD32-LGP-NS-1-109</t>
  </si>
  <si>
    <t xml:space="preserve">ESET NOD32 Gateway Security for Linux| BSD  newsale for 109 </t>
  </si>
  <si>
    <t>NOD32-LGP-NS-1-110</t>
  </si>
  <si>
    <t xml:space="preserve">ESET NOD32 Gateway Security for Linux| BSD  newsale for 110 </t>
  </si>
  <si>
    <t>NOD32-LGP-NS-1-111</t>
  </si>
  <si>
    <t xml:space="preserve">ESET NOD32 Gateway Security for Linux| BSD  newsale for 111 </t>
  </si>
  <si>
    <t>NOD32-LGP-NS-1-112</t>
  </si>
  <si>
    <t xml:space="preserve">ESET NOD32 Gateway Security for Linux| BSD  newsale for 112 </t>
  </si>
  <si>
    <t>NOD32-LGP-NS-1-113</t>
  </si>
  <si>
    <t xml:space="preserve">ESET NOD32 Gateway Security for Linux| BSD  newsale for 113 </t>
  </si>
  <si>
    <t>NOD32-LGP-NS-1-114</t>
  </si>
  <si>
    <t xml:space="preserve">ESET NOD32 Gateway Security for Linux| BSD  newsale for 114 </t>
  </si>
  <si>
    <t>NOD32-LGP-NS-1-115</t>
  </si>
  <si>
    <t xml:space="preserve">ESET NOD32 Gateway Security for Linux| BSD  newsale for 115 </t>
  </si>
  <si>
    <t>NOD32-LGP-NS-1-116</t>
  </si>
  <si>
    <t xml:space="preserve">ESET NOD32 Gateway Security for Linux| BSD  newsale for 116 </t>
  </si>
  <si>
    <t>NOD32-LGP-NS-1-117</t>
  </si>
  <si>
    <t xml:space="preserve">ESET NOD32 Gateway Security for Linux| BSD  newsale for 117 </t>
  </si>
  <si>
    <t>NOD32-LGP-NS-1-118</t>
  </si>
  <si>
    <t xml:space="preserve">ESET NOD32 Gateway Security for Linux| BSD  newsale for 118 </t>
  </si>
  <si>
    <t>NOD32-LGP-NS-1-119</t>
  </si>
  <si>
    <t xml:space="preserve">ESET NOD32 Gateway Security for Linux| BSD  newsale for 119 </t>
  </si>
  <si>
    <t>NOD32-LGP-NS-1-120</t>
  </si>
  <si>
    <t xml:space="preserve">ESET NOD32 Gateway Security for Linux| BSD  newsale for 120 </t>
  </si>
  <si>
    <t>NOD32-LGP-NS-1-121</t>
  </si>
  <si>
    <t xml:space="preserve">ESET NOD32 Gateway Security for Linux| BSD  newsale for 121 </t>
  </si>
  <si>
    <t>NOD32-LGP-NS-1-122</t>
  </si>
  <si>
    <t xml:space="preserve">ESET NOD32 Gateway Security for Linux| BSD  newsale for 122 </t>
  </si>
  <si>
    <t>NOD32-LGP-NS-1-123</t>
  </si>
  <si>
    <t xml:space="preserve">ESET NOD32 Gateway Security for Linux| BSD  newsale for 123 </t>
  </si>
  <si>
    <t>NOD32-LGP-NS-1-124</t>
  </si>
  <si>
    <t xml:space="preserve">ESET NOD32 Gateway Security for Linux| BSD  newsale for 124 </t>
  </si>
  <si>
    <t>NOD32-LGP-NS-1-125</t>
  </si>
  <si>
    <t xml:space="preserve">ESET NOD32 Gateway Security for Linux| BSD  newsale for 125 </t>
  </si>
  <si>
    <t>NOD32-LGP-NS-1-126</t>
  </si>
  <si>
    <t xml:space="preserve">ESET NOD32 Gateway Security for Linux| BSD  newsale for 126 </t>
  </si>
  <si>
    <t>NOD32-LGP-NS-1-127</t>
  </si>
  <si>
    <t xml:space="preserve">ESET NOD32 Gateway Security for Linux| BSD  newsale for 127 </t>
  </si>
  <si>
    <t>NOD32-LGP-NS-1-128</t>
  </si>
  <si>
    <t xml:space="preserve">ESET NOD32 Gateway Security for Linux| BSD  newsale for 128 </t>
  </si>
  <si>
    <t>NOD32-LGP-NS-1-129</t>
  </si>
  <si>
    <t xml:space="preserve">ESET NOD32 Gateway Security for Linux| BSD  newsale for 129 </t>
  </si>
  <si>
    <t>NOD32-LGP-NS-1-130</t>
  </si>
  <si>
    <t xml:space="preserve">ESET NOD32 Gateway Security for Linux| BSD  newsale for 130 </t>
  </si>
  <si>
    <t>NOD32-LGP-NS-1-131</t>
  </si>
  <si>
    <t xml:space="preserve">ESET NOD32 Gateway Security for Linux| BSD  newsale for 131 </t>
  </si>
  <si>
    <t>NOD32-LGP-NS-1-132</t>
  </si>
  <si>
    <t xml:space="preserve">ESET NOD32 Gateway Security for Linux| BSD  newsale for 132 </t>
  </si>
  <si>
    <t>NOD32-LGP-NS-1-133</t>
  </si>
  <si>
    <t xml:space="preserve">ESET NOD32 Gateway Security for Linux| BSD  newsale for 133 </t>
  </si>
  <si>
    <t>NOD32-LGP-NS-1-134</t>
  </si>
  <si>
    <t xml:space="preserve">ESET NOD32 Gateway Security for Linux| BSD  newsale for 134 </t>
  </si>
  <si>
    <t>NOD32-LGP-NS-1-135</t>
  </si>
  <si>
    <t xml:space="preserve">ESET NOD32 Gateway Security for Linux| BSD  newsale for 135 </t>
  </si>
  <si>
    <t>NOD32-LGP-NS-1-136</t>
  </si>
  <si>
    <t xml:space="preserve">ESET NOD32 Gateway Security for Linux| BSD  newsale for 136 </t>
  </si>
  <si>
    <t>NOD32-LGP-NS-1-137</t>
  </si>
  <si>
    <t xml:space="preserve">ESET NOD32 Gateway Security for Linux| BSD  newsale for 137 </t>
  </si>
  <si>
    <t>NOD32-LGP-NS-1-138</t>
  </si>
  <si>
    <t xml:space="preserve">ESET NOD32 Gateway Security for Linux| BSD  newsale for 138 </t>
  </si>
  <si>
    <t>NOD32-LGP-NS-1-139</t>
  </si>
  <si>
    <t xml:space="preserve">ESET NOD32 Gateway Security for Linux| BSD  newsale for 139 </t>
  </si>
  <si>
    <t>NOD32-LGP-NS-1-140</t>
  </si>
  <si>
    <t xml:space="preserve">ESET NOD32 Gateway Security for Linux| BSD  newsale for 140 </t>
  </si>
  <si>
    <t>NOD32-LGP-NS-1-141</t>
  </si>
  <si>
    <t xml:space="preserve">ESET NOD32 Gateway Security for Linux| BSD  newsale for 141 </t>
  </si>
  <si>
    <t>NOD32-LGP-NS-1-142</t>
  </si>
  <si>
    <t xml:space="preserve">ESET NOD32 Gateway Security for Linux| BSD  newsale for 142 </t>
  </si>
  <si>
    <t>NOD32-LGP-NS-1-143</t>
  </si>
  <si>
    <t xml:space="preserve">ESET NOD32 Gateway Security for Linux| BSD  newsale for 143 </t>
  </si>
  <si>
    <t>NOD32-LGP-NS-1-144</t>
  </si>
  <si>
    <t xml:space="preserve">ESET NOD32 Gateway Security for Linux| BSD  newsale for 144 </t>
  </si>
  <si>
    <t>NOD32-LGP-NS-1-145</t>
  </si>
  <si>
    <t xml:space="preserve">ESET NOD32 Gateway Security for Linux| BSD  newsale for 145 </t>
  </si>
  <si>
    <t>NOD32-LGP-NS-1-146</t>
  </si>
  <si>
    <t xml:space="preserve">ESET NOD32 Gateway Security for Linux| BSD  newsale for 146 </t>
  </si>
  <si>
    <t>NOD32-LGP-NS-1-147</t>
  </si>
  <si>
    <t xml:space="preserve">ESET NOD32 Gateway Security for Linux| BSD  newsale for 147 </t>
  </si>
  <si>
    <t>NOD32-LGP-NS-1-148</t>
  </si>
  <si>
    <t xml:space="preserve">ESET NOD32 Gateway Security for Linux| BSD  newsale for 148 </t>
  </si>
  <si>
    <t>NOD32-LGP-NS-1-149</t>
  </si>
  <si>
    <t xml:space="preserve">ESET NOD32 Gateway Security for Linux| BSD  newsale for 149 </t>
  </si>
  <si>
    <t>NOD32-LGP-NS-1-150</t>
  </si>
  <si>
    <t xml:space="preserve">ESET NOD32 Gateway Security for Linux| BSD  newsale for 150 </t>
  </si>
  <si>
    <t>NOD32-LGP-NS-1-151</t>
  </si>
  <si>
    <t xml:space="preserve">ESET NOD32 Gateway Security for Linux| BSD  newsale for 151 </t>
  </si>
  <si>
    <t>NOD32-LGP-NS-1-152</t>
  </si>
  <si>
    <t xml:space="preserve">ESET NOD32 Gateway Security for Linux| BSD  newsale for 152 </t>
  </si>
  <si>
    <t>NOD32-LGP-NS-1-153</t>
  </si>
  <si>
    <t xml:space="preserve">ESET NOD32 Gateway Security for Linux| BSD  newsale for 153 </t>
  </si>
  <si>
    <t>NOD32-LGP-NS-1-154</t>
  </si>
  <si>
    <t xml:space="preserve">ESET NOD32 Gateway Security for Linux| BSD  newsale for 154 </t>
  </si>
  <si>
    <t>NOD32-LGP-NS-1-155</t>
  </si>
  <si>
    <t xml:space="preserve">ESET NOD32 Gateway Security for Linux| BSD  newsale for 155 </t>
  </si>
  <si>
    <t>NOD32-LGP-NS-1-156</t>
  </si>
  <si>
    <t xml:space="preserve">ESET NOD32 Gateway Security for Linux| BSD  newsale for 156 </t>
  </si>
  <si>
    <t>NOD32-LGP-NS-1-157</t>
  </si>
  <si>
    <t xml:space="preserve">ESET NOD32 Gateway Security for Linux| BSD  newsale for 157 </t>
  </si>
  <si>
    <t>NOD32-LGP-NS-1-158</t>
  </si>
  <si>
    <t xml:space="preserve">ESET NOD32 Gateway Security for Linux| BSD  newsale for 158 </t>
  </si>
  <si>
    <t>NOD32-LGP-NS-1-159</t>
  </si>
  <si>
    <t xml:space="preserve">ESET NOD32 Gateway Security for Linux| BSD  newsale for 159 </t>
  </si>
  <si>
    <t>NOD32-LGP-NS-1-160</t>
  </si>
  <si>
    <t xml:space="preserve">ESET NOD32 Gateway Security for Linux| BSD  newsale for 160 </t>
  </si>
  <si>
    <t>NOD32-LGP-NS-1-161</t>
  </si>
  <si>
    <t xml:space="preserve">ESET NOD32 Gateway Security for Linux| BSD  newsale for 161 </t>
  </si>
  <si>
    <t>NOD32-LGP-NS-1-162</t>
  </si>
  <si>
    <t xml:space="preserve">ESET NOD32 Gateway Security for Linux| BSD  newsale for 162 </t>
  </si>
  <si>
    <t>NOD32-LGP-NS-1-163</t>
  </si>
  <si>
    <t xml:space="preserve">ESET NOD32 Gateway Security for Linux| BSD  newsale for 163 </t>
  </si>
  <si>
    <t>NOD32-LGP-NS-1-164</t>
  </si>
  <si>
    <t xml:space="preserve">ESET NOD32 Gateway Security for Linux| BSD  newsale for 164 </t>
  </si>
  <si>
    <t>NOD32-LGP-NS-1-165</t>
  </si>
  <si>
    <t xml:space="preserve">ESET NOD32 Gateway Security for Linux| BSD  newsale for 165 </t>
  </si>
  <si>
    <t>NOD32-LGP-NS-1-166</t>
  </si>
  <si>
    <t xml:space="preserve">ESET NOD32 Gateway Security for Linux| BSD  newsale for 166 </t>
  </si>
  <si>
    <t>NOD32-LGP-NS-1-167</t>
  </si>
  <si>
    <t xml:space="preserve">ESET NOD32 Gateway Security for Linux| BSD  newsale for 167 </t>
  </si>
  <si>
    <t>NOD32-LGP-NS-1-168</t>
  </si>
  <si>
    <t xml:space="preserve">ESET NOD32 Gateway Security for Linux| BSD  newsale for 168 </t>
  </si>
  <si>
    <t>NOD32-LGP-NS-1-169</t>
  </si>
  <si>
    <t xml:space="preserve">ESET NOD32 Gateway Security for Linux| BSD  newsale for 169 </t>
  </si>
  <si>
    <t>NOD32-LGP-NS-1-170</t>
  </si>
  <si>
    <t xml:space="preserve">ESET NOD32 Gateway Security for Linux| BSD  newsale for 170 </t>
  </si>
  <si>
    <t>NOD32-LGP-NS-1-171</t>
  </si>
  <si>
    <t xml:space="preserve">ESET NOD32 Gateway Security for Linux| BSD  newsale for 171 </t>
  </si>
  <si>
    <t>NOD32-LGP-NS-1-172</t>
  </si>
  <si>
    <t xml:space="preserve">ESET NOD32 Gateway Security for Linux| BSD  newsale for 172 </t>
  </si>
  <si>
    <t>NOD32-LGP-NS-1-173</t>
  </si>
  <si>
    <t xml:space="preserve">ESET NOD32 Gateway Security for Linux| BSD  newsale for 173 </t>
  </si>
  <si>
    <t>NOD32-LGP-NS-1-174</t>
  </si>
  <si>
    <t xml:space="preserve">ESET NOD32 Gateway Security for Linux| BSD  newsale for 174 </t>
  </si>
  <si>
    <t>NOD32-LGP-NS-1-175</t>
  </si>
  <si>
    <t xml:space="preserve">ESET NOD32 Gateway Security for Linux| BSD  newsale for 175 </t>
  </si>
  <si>
    <t>NOD32-LGP-NS-1-176</t>
  </si>
  <si>
    <t xml:space="preserve">ESET NOD32 Gateway Security for Linux| BSD  newsale for 176 </t>
  </si>
  <si>
    <t>NOD32-LGP-NS-1-177</t>
  </si>
  <si>
    <t xml:space="preserve">ESET NOD32 Gateway Security for Linux| BSD  newsale for 177 </t>
  </si>
  <si>
    <t>NOD32-LGP-NS-1-178</t>
  </si>
  <si>
    <t xml:space="preserve">ESET NOD32 Gateway Security for Linux| BSD  newsale for 178 </t>
  </si>
  <si>
    <t>NOD32-LGP-NS-1-179</t>
  </si>
  <si>
    <t xml:space="preserve">ESET NOD32 Gateway Security for Linux| BSD  newsale for 179 </t>
  </si>
  <si>
    <t>NOD32-LGP-NS-1-180</t>
  </si>
  <si>
    <t xml:space="preserve">ESET NOD32 Gateway Security for Linux| BSD  newsale for 180 </t>
  </si>
  <si>
    <t>NOD32-LGP-NS-1-181</t>
  </si>
  <si>
    <t xml:space="preserve">ESET NOD32 Gateway Security for Linux| BSD  newsale for 181 </t>
  </si>
  <si>
    <t>NOD32-LGP-NS-1-182</t>
  </si>
  <si>
    <t xml:space="preserve">ESET NOD32 Gateway Security for Linux| BSD  newsale for 182 </t>
  </si>
  <si>
    <t>NOD32-LGP-NS-1-183</t>
  </si>
  <si>
    <t xml:space="preserve">ESET NOD32 Gateway Security for Linux| BSD  newsale for 183 </t>
  </si>
  <si>
    <t>NOD32-LGP-NS-1-184</t>
  </si>
  <si>
    <t xml:space="preserve">ESET NOD32 Gateway Security for Linux| BSD  newsale for 184 </t>
  </si>
  <si>
    <t>NOD32-LGP-NS-1-185</t>
  </si>
  <si>
    <t xml:space="preserve">ESET NOD32 Gateway Security for Linux| BSD  newsale for 185 </t>
  </si>
  <si>
    <t>NOD32-LGP-NS-1-186</t>
  </si>
  <si>
    <t xml:space="preserve">ESET NOD32 Gateway Security for Linux| BSD  newsale for 186 </t>
  </si>
  <si>
    <t>NOD32-LGP-NS-1-187</t>
  </si>
  <si>
    <t xml:space="preserve">ESET NOD32 Gateway Security for Linux| BSD  newsale for 187 </t>
  </si>
  <si>
    <t>NOD32-LGP-NS-1-188</t>
  </si>
  <si>
    <t xml:space="preserve">ESET NOD32 Gateway Security for Linux| BSD  newsale for 188 </t>
  </si>
  <si>
    <t>NOD32-LGP-NS-1-189</t>
  </si>
  <si>
    <t xml:space="preserve">ESET NOD32 Gateway Security for Linux| BSD  newsale for 189 </t>
  </si>
  <si>
    <t>NOD32-LGP-NS-1-190</t>
  </si>
  <si>
    <t xml:space="preserve">ESET NOD32 Gateway Security for Linux| BSD  newsale for 190 </t>
  </si>
  <si>
    <t>NOD32-LGP-NS-1-191</t>
  </si>
  <si>
    <t xml:space="preserve">ESET NOD32 Gateway Security for Linux| BSD  newsale for 191 </t>
  </si>
  <si>
    <t>NOD32-LGP-NS-1-192</t>
  </si>
  <si>
    <t xml:space="preserve">ESET NOD32 Gateway Security for Linux| BSD  newsale for 192 </t>
  </si>
  <si>
    <t>NOD32-LGP-NS-1-193</t>
  </si>
  <si>
    <t xml:space="preserve">ESET NOD32 Gateway Security for Linux| BSD  newsale for 193 </t>
  </si>
  <si>
    <t>NOD32-LGP-NS-1-194</t>
  </si>
  <si>
    <t xml:space="preserve">ESET NOD32 Gateway Security for Linux| BSD  newsale for 194 </t>
  </si>
  <si>
    <t>NOD32-LGP-NS-1-195</t>
  </si>
  <si>
    <t xml:space="preserve">ESET NOD32 Gateway Security for Linux| BSD  newsale for 195 </t>
  </si>
  <si>
    <t>NOD32-LGP-NS-1-196</t>
  </si>
  <si>
    <t xml:space="preserve">ESET NOD32 Gateway Security for Linux| BSD  newsale for 196 </t>
  </si>
  <si>
    <t>NOD32-LGP-NS-1-197</t>
  </si>
  <si>
    <t xml:space="preserve">ESET NOD32 Gateway Security for Linux| BSD  newsale for 197 </t>
  </si>
  <si>
    <t>NOD32-LGP-NS-1-198</t>
  </si>
  <si>
    <t xml:space="preserve">ESET NOD32 Gateway Security for Linux| BSD  newsale for 198 </t>
  </si>
  <si>
    <t>NOD32-LGP-NS-1-199</t>
  </si>
  <si>
    <t xml:space="preserve">ESET NOD32 Gateway Security for Linux| BSD  newsale for 199 </t>
  </si>
  <si>
    <t>NOD32-LGP-NS-1-200</t>
  </si>
  <si>
    <t xml:space="preserve">ESET NOD32 Gateway Security for Linux| BSD  newsale for 200 </t>
  </si>
  <si>
    <t>NOD32-LGP-NS-1-210</t>
  </si>
  <si>
    <t xml:space="preserve">ESET NOD32 Gateway Security for Linux| BSD  newsale for 210 </t>
  </si>
  <si>
    <t>NOD32-LGP-NS-1-220</t>
  </si>
  <si>
    <t xml:space="preserve">ESET NOD32 Gateway Security for Linux| BSD  newsale for 220 </t>
  </si>
  <si>
    <t>NOD32-LGP-NS-1-230</t>
  </si>
  <si>
    <t xml:space="preserve">ESET NOD32 Gateway Security for Linux| BSD  newsale for 230 </t>
  </si>
  <si>
    <t>NOD32-LGP-NS-1-240</t>
  </si>
  <si>
    <t xml:space="preserve">ESET NOD32 Gateway Security for Linux| BSD  newsale for 240 </t>
  </si>
  <si>
    <t>NOD32-LGP-NS-1-250</t>
  </si>
  <si>
    <t xml:space="preserve">ESET NOD32 Gateway Security for Linux| BSD  newsale for 250 </t>
  </si>
  <si>
    <t>NOD32-LGP-NS-1-260</t>
  </si>
  <si>
    <t xml:space="preserve">ESET NOD32 Gateway Security for Linux| BSD  newsale for 260 </t>
  </si>
  <si>
    <t>NOD32-LGP-NS-1-270</t>
  </si>
  <si>
    <t xml:space="preserve">ESET NOD32 Gateway Security for Linux| BSD  newsale for 270 </t>
  </si>
  <si>
    <t>NOD32-LGP-NS-1-280</t>
  </si>
  <si>
    <t xml:space="preserve">ESET NOD32 Gateway Security for Linux| BSD  newsale for 280 </t>
  </si>
  <si>
    <t>NOD32-LGP-NS-1-290</t>
  </si>
  <si>
    <t xml:space="preserve">ESET NOD32 Gateway Security for Linux| BSD  newsale for 290 </t>
  </si>
  <si>
    <t>NOD32-LGP-NS-1-300</t>
  </si>
  <si>
    <t xml:space="preserve">ESET NOD32 Gateway Security for Linux| BSD  newsale for 300 </t>
  </si>
  <si>
    <t>NOD32-LGP-NS-1-310</t>
  </si>
  <si>
    <t xml:space="preserve">ESET NOD32 Gateway Security for Linux| BSD  newsale for 310 </t>
  </si>
  <si>
    <t>NOD32-LGP-NS-1-320</t>
  </si>
  <si>
    <t xml:space="preserve">ESET NOD32 Gateway Security for Linux| BSD  newsale for 320 </t>
  </si>
  <si>
    <t>NOD32-LGP-NS-1-330</t>
  </si>
  <si>
    <t xml:space="preserve">ESET NOD32 Gateway Security for Linux| BSD  newsale for 330 </t>
  </si>
  <si>
    <t>NOD32-LGP-NS-1-340</t>
  </si>
  <si>
    <t xml:space="preserve">ESET NOD32 Gateway Security for Linux| BSD  newsale for 340 </t>
  </si>
  <si>
    <t>NOD32-LGP-NS-1-350</t>
  </si>
  <si>
    <t xml:space="preserve">ESET NOD32 Gateway Security for Linux| BSD  newsale for 350 </t>
  </si>
  <si>
    <t>NOD32-LGP-NS-1-360</t>
  </si>
  <si>
    <t xml:space="preserve">ESET NOD32 Gateway Security for Linux| BSD  newsale for 360 </t>
  </si>
  <si>
    <t>NOD32-LGP-NS-1-370</t>
  </si>
  <si>
    <t xml:space="preserve">ESET NOD32 Gateway Security for Linux| BSD  newsale for 370 </t>
  </si>
  <si>
    <t>NOD32-LGP-NS-1-380</t>
  </si>
  <si>
    <t xml:space="preserve">ESET NOD32 Gateway Security for Linux| BSD  newsale for 380 </t>
  </si>
  <si>
    <t>NOD32-LGP-NS-1-390</t>
  </si>
  <si>
    <t xml:space="preserve">ESET NOD32 Gateway Security for Linux| BSD  newsale for 390 </t>
  </si>
  <si>
    <t>NOD32-LGP-NS-1-400</t>
  </si>
  <si>
    <t xml:space="preserve">ESET NOD32 Gateway Security for Linux| BSD  newsale for 400 </t>
  </si>
  <si>
    <t>NOD32-LGP-NS-1-410</t>
  </si>
  <si>
    <t xml:space="preserve">ESET NOD32 Gateway Security for Linux| BSD  newsale for 410 </t>
  </si>
  <si>
    <t>NOD32-LGP-NS-1-420</t>
  </si>
  <si>
    <t xml:space="preserve">ESET NOD32 Gateway Security for Linux| BSD  newsale for 420 </t>
  </si>
  <si>
    <t>NOD32-LGP-NS-1-430</t>
  </si>
  <si>
    <t xml:space="preserve">ESET NOD32 Gateway Security for Linux| BSD  newsale for 430 </t>
  </si>
  <si>
    <t>NOD32-LGP-NS-1-440</t>
  </si>
  <si>
    <t xml:space="preserve">ESET NOD32 Gateway Security for Linux| BSD  newsale for 440 </t>
  </si>
  <si>
    <t>NOD32-LGP-NS-1-450</t>
  </si>
  <si>
    <t xml:space="preserve">ESET NOD32 Gateway Security for Linux| BSD  newsale for 450 </t>
  </si>
  <si>
    <t>NOD32-LGP-NS-1-460</t>
  </si>
  <si>
    <t xml:space="preserve">ESET NOD32 Gateway Security for Linux| BSD  newsale for 460 </t>
  </si>
  <si>
    <t>NOD32-LGP-NS-1-470</t>
  </si>
  <si>
    <t xml:space="preserve">ESET NOD32 Gateway Security for Linux| BSD  newsale for 470 </t>
  </si>
  <si>
    <t>NOD32-LGP-NS-1-480</t>
  </si>
  <si>
    <t xml:space="preserve">ESET NOD32 Gateway Security for Linux| BSD  newsale for 480 </t>
  </si>
  <si>
    <t>NOD32-LGP-NS-1-490</t>
  </si>
  <si>
    <t xml:space="preserve">ESET NOD32 Gateway Security for Linux| BSD  newsale for 490 </t>
  </si>
  <si>
    <t>NOD32-LGP-NS-1-500</t>
  </si>
  <si>
    <t xml:space="preserve">ESET NOD32 Gateway Security for Linux| BSD  newsale for 500 </t>
  </si>
  <si>
    <t>NOD32-LGP-NS-1-525</t>
  </si>
  <si>
    <t xml:space="preserve">ESET NOD32 Gateway Security for Linux| BSD  newsale for 525 </t>
  </si>
  <si>
    <t>NOD32-LGP-NS-1-550</t>
  </si>
  <si>
    <t xml:space="preserve">ESET NOD32 Gateway Security for Linux| BSD  newsale for 550 </t>
  </si>
  <si>
    <t>NOD32-LGP-NS-1-575</t>
  </si>
  <si>
    <t xml:space="preserve">ESET NOD32 Gateway Security for Linux| BSD  newsale for 575 </t>
  </si>
  <si>
    <t>NOD32-LGP-NS-1-600</t>
  </si>
  <si>
    <t xml:space="preserve">ESET NOD32 Gateway Security for Linux| BSD  newsale for 600 </t>
  </si>
  <si>
    <t>NOD32-LGP-NS-1-625</t>
  </si>
  <si>
    <t xml:space="preserve">ESET NOD32 Gateway Security for Linux| BSD  newsale for 625 </t>
  </si>
  <si>
    <t>NOD32-LGP-NS-1-650</t>
  </si>
  <si>
    <t xml:space="preserve">ESET NOD32 Gateway Security for Linux| BSD  newsale for 650 </t>
  </si>
  <si>
    <t>NOD32-LGP-NS-1-675</t>
  </si>
  <si>
    <t xml:space="preserve">ESET NOD32 Gateway Security for Linux| BSD  newsale for 675 </t>
  </si>
  <si>
    <t>NOD32-LGP-NS-1-700</t>
  </si>
  <si>
    <t xml:space="preserve">ESET NOD32 Gateway Security for Linux| BSD  newsale for 700 </t>
  </si>
  <si>
    <t>NOD32-LGP-NS-1-725</t>
  </si>
  <si>
    <t xml:space="preserve">ESET NOD32 Gateway Security for Linux| BSD  newsale for 725 </t>
  </si>
  <si>
    <t>NOD32-LGP-NS-1-750</t>
  </si>
  <si>
    <t xml:space="preserve">ESET NOD32 Gateway Security for Linux| BSD  newsale for 750 </t>
  </si>
  <si>
    <t>NOD32-LGP-NS-1-775</t>
  </si>
  <si>
    <t xml:space="preserve">ESET NOD32 Gateway Security for Linux| BSD  newsale for 775 </t>
  </si>
  <si>
    <t>NOD32-LGP-NS-1-800</t>
  </si>
  <si>
    <t xml:space="preserve">ESET NOD32 Gateway Security for Linux| BSD  newsale for 800 </t>
  </si>
  <si>
    <t>NOD32-LGP-NS-1-825</t>
  </si>
  <si>
    <t xml:space="preserve">ESET NOD32 Gateway Security for Linux| BSD  newsale for 825 </t>
  </si>
  <si>
    <t>NOD32-LGP-NS-1-850</t>
  </si>
  <si>
    <t xml:space="preserve">ESET NOD32 Gateway Security for Linux| BSD  newsale for 850 </t>
  </si>
  <si>
    <t>NOD32-LGP-NS-1-875</t>
  </si>
  <si>
    <t xml:space="preserve">ESET NOD32 Gateway Security for Linux| BSD  newsale for 875 </t>
  </si>
  <si>
    <t>NOD32-LGP-NS-1-900</t>
  </si>
  <si>
    <t xml:space="preserve">ESET NOD32 Gateway Security for Linux| BSD  newsale for 900 </t>
  </si>
  <si>
    <t>NOD32-LGP-NS-1-925</t>
  </si>
  <si>
    <t xml:space="preserve">ESET NOD32 Gateway Security for Linux| BSD  newsale for 925 </t>
  </si>
  <si>
    <t>NOD32-LGP-NS-1-950</t>
  </si>
  <si>
    <t xml:space="preserve">ESET NOD32 Gateway Security for Linux| BSD  newsale for 950 </t>
  </si>
  <si>
    <t>NOD32-LGP-NS-1-975</t>
  </si>
  <si>
    <t xml:space="preserve">ESET NOD32 Gateway Security for Linux| BSD  newsale for 975 </t>
  </si>
  <si>
    <t>NOD32-LGP-NS-1-1000</t>
  </si>
  <si>
    <t xml:space="preserve">ESET NOD32 Gateway Security for Linux| BSD  newsale for 1000 </t>
  </si>
  <si>
    <t>Standard licence packs</t>
  </si>
  <si>
    <t>Обновления ESET NOD32</t>
  </si>
  <si>
    <t>ESET NOD32 обновление на 1 год: 60% от стоимости годовой лицензии</t>
  </si>
  <si>
    <t>ESET NOD32 обновление на 2 года: 110% от стоимости годовой лицензии</t>
  </si>
  <si>
    <t>2-летняя лицензия:</t>
  </si>
  <si>
    <t>Дополнительные скидки</t>
  </si>
  <si>
    <t>При расчете стоимости продуктов ESET при продлениях, миграциях и прочих случаях необходимо использовать «правило округления». Когда в сумме появляются копейки, мы предписываем следовать правилу математического округления.</t>
  </si>
  <si>
    <t xml:space="preserve"> Таким образом, во избежание возникновения различных сумм, необходимо округлить сумму до целого числа рублей.</t>
  </si>
  <si>
    <t>Примеры:</t>
  </si>
  <si>
    <t>70 лицензий ESET NOD32 Business Edition  (ESET NOD32-NBE-NS-1-70)</t>
  </si>
  <si>
    <t>Всего:</t>
  </si>
  <si>
    <t>2. Клиент приобрел в марте ESET NOD32 BE для 65 узлов. В июне он хочет докупить еще 10 лицензий.</t>
  </si>
  <si>
    <t xml:space="preserve">Расчет стоимости: </t>
  </si>
  <si>
    <t>Из стоимости 75 лицензий ESET NOD32 BE отнять 65 лицензий ESET NOD32 BE, полученный результат разделить на 12 и умножить на количество месяцев с июня по будущий март.</t>
  </si>
  <si>
    <t>3. Необходима защита на 50 узлов(а именно 45 Windows ПК и 5 файловых серверов), а также защита сервера MS Exchange, обслуживающего 55 почтовых ящиков. В этом случае мы можем предложить 40% скидку от стоимости почтового сервера, поскольку клиент приобретает комплект Business Edition. 
Соотношение количества узлов и почтовых ящиков должно быть не более 1 к 5. То есть 1 рабочая станция к 5 e-mail. 
Например: при приобретении 50 лицензий ESET NOD32 BE возможна скидка 40% на приобретение до 250 лицензий ESET NOD32 for Mail Server
При превышении количества почтовых клиентов скидка не предоставляется!</t>
  </si>
  <si>
    <t xml:space="preserve">50 лицензий ESET NOD32 Business Edition (ESET NOD32-NBE-NS-1-50): </t>
  </si>
  <si>
    <t xml:space="preserve">55 лицензий ESET NOD32 для почтового сервера (ESET NOD32-EMS-NS-1-55): </t>
  </si>
  <si>
    <t xml:space="preserve">* вместо &lt;users&gt; следует подставлять количество пользователей              </t>
  </si>
  <si>
    <t xml:space="preserve">* вместо &lt;users&gt; следует подставлять количество пользователей             </t>
  </si>
  <si>
    <t>Структура Purtnumber для решений ESET NOD32</t>
  </si>
  <si>
    <t>NOD32 - &lt;ver&gt; - &lt;sale&gt; - &lt;exp&gt; - &lt;pieces&gt;</t>
  </si>
  <si>
    <t>NOD32 – не меняется</t>
  </si>
  <si>
    <t>&lt;ver&gt; – комплектация продукта:</t>
  </si>
  <si>
    <t>SBP –  ESET NOD32 Small Business Edition</t>
  </si>
  <si>
    <t>SBE –  ESET NOD32 Smart Securiy Business Edition</t>
  </si>
  <si>
    <t>&lt;sale&gt; -  вид продажи</t>
  </si>
  <si>
    <t xml:space="preserve"> NS    – New Sale</t>
  </si>
  <si>
    <t xml:space="preserve"> RN    – Renewal</t>
  </si>
  <si>
    <t xml:space="preserve"> NFR  – Not For Resale</t>
  </si>
  <si>
    <t>&lt;exp&gt; – Expiration License, через сколько истекает лицензия, цифра, через год -1, через два -2</t>
  </si>
  <si>
    <t>&lt;pieces&gt; - количество лицензий.</t>
  </si>
  <si>
    <t>1. ESET NOD32 коробочная версия:</t>
  </si>
  <si>
    <t>2. ESET NOD32 Business Edition продление 150 рабочих станций:</t>
  </si>
  <si>
    <r>
      <t xml:space="preserve"> </t>
    </r>
    <r>
      <rPr>
        <b/>
        <sz val="10"/>
        <color indexed="8"/>
        <rFont val="Arial Cyr"/>
      </rPr>
      <t>NOD32-NBE-RN-1-150</t>
    </r>
  </si>
  <si>
    <r>
      <t xml:space="preserve"> </t>
    </r>
    <r>
      <rPr>
        <b/>
        <sz val="10"/>
        <color indexed="8"/>
        <rFont val="Arial Cyr"/>
      </rPr>
      <t>NOD32-EMS-NS-1-50</t>
    </r>
  </si>
  <si>
    <t>Структура прайс-листа</t>
  </si>
  <si>
    <r>
      <rPr>
        <b/>
        <sz val="10"/>
        <color indexed="49"/>
        <rFont val="Arial Cyr"/>
        <charset val="204"/>
      </rPr>
      <t>Пример расчета:</t>
    </r>
    <r>
      <rPr>
        <b/>
        <sz val="10"/>
        <rFont val="Arial Cyr"/>
        <family val="2"/>
        <charset val="204"/>
      </rPr>
      <t xml:space="preserve"> </t>
    </r>
  </si>
  <si>
    <t>Пример расчета:</t>
  </si>
  <si>
    <t xml:space="preserve"> </t>
  </si>
  <si>
    <t>Калькулятор</t>
  </si>
  <si>
    <t>Калькулятор для  расчета стоимости лицензий  и выбора необходимого партномера ПО</t>
  </si>
  <si>
    <t>Конфиденциально, запрещено размещать на сайте или предоставлять клиенту</t>
  </si>
  <si>
    <t>Description</t>
  </si>
  <si>
    <t>NOD32-ENV-NS(BOX)-1-1</t>
  </si>
  <si>
    <t>NOD32-ESV-NS(BOX)-1-1</t>
  </si>
  <si>
    <t>NOD32-ENM-NS(KEY)-1-1</t>
  </si>
  <si>
    <t>NOD32-ENM-NS(KEY)-2-1</t>
  </si>
  <si>
    <t>ENV − ESET NOD32 Антивирус + англо-русский словарь</t>
  </si>
  <si>
    <t>ESV − ESET NOD32 Smart Security  + англо-русский словарь</t>
  </si>
  <si>
    <r>
      <t xml:space="preserve">В комплект входит: конверт, DVD-box, диск с дистрибутивом продукта </t>
    </r>
    <r>
      <rPr>
        <b/>
        <sz val="10"/>
        <rFont val="Arial Cyr"/>
        <charset val="204"/>
      </rPr>
      <t>ESET NOD32 for Mail Servers Protection</t>
    </r>
  </si>
  <si>
    <r>
      <t xml:space="preserve">В комплект входит: конверт, DVD-box, диск с дистрибутивом продукта </t>
    </r>
    <r>
      <rPr>
        <b/>
        <sz val="10"/>
        <rFont val="Arial Cyr"/>
        <charset val="204"/>
      </rPr>
      <t>ESET NOD32 Smart Security Business Edition</t>
    </r>
  </si>
  <si>
    <r>
      <t xml:space="preserve">В комплект входит: конверт, DVD-box, диск с дистрибутивом продукта </t>
    </r>
    <r>
      <rPr>
        <b/>
        <sz val="10"/>
        <rFont val="Arial Cyr"/>
        <charset val="204"/>
      </rPr>
      <t>ESET NOD32 Business Edition</t>
    </r>
  </si>
  <si>
    <r>
      <t>В комплект входит: конверт, DVD-box,  диск с дистрибутивом продукта</t>
    </r>
    <r>
      <rPr>
        <b/>
        <sz val="10"/>
        <rFont val="Arial Cyr"/>
        <charset val="204"/>
      </rPr>
      <t xml:space="preserve"> ESET NOD32 Gateway Protection </t>
    </r>
  </si>
  <si>
    <t xml:space="preserve">Цена на лицензии Антивирус ESET NOD32, ESET NOD32 Smart Security и  Антивирус ESET NOD32 Mobile для домашних пользователей. </t>
  </si>
  <si>
    <t>Рекомендованная цена для конечных покупателей (тенге) 
с НДС</t>
  </si>
  <si>
    <t>Рекомен. цена для конечных покупателей (тенге) с НДС</t>
  </si>
  <si>
    <t>Рекоменд. цена для конечных покупателей (тенге)  с НДС</t>
  </si>
  <si>
    <t>Рекомендованная цена для конечных покупателей (тенге) с НДС</t>
  </si>
  <si>
    <t>Рекоменд. цена для конечных покупателей (тенге) с НДС</t>
  </si>
  <si>
    <t>Рекоменд. цена для конечных покупателей (тенге)с НДС</t>
  </si>
  <si>
    <r>
      <t xml:space="preserve">Лицензия </t>
    </r>
    <r>
      <rPr>
        <b/>
        <sz val="12"/>
        <color indexed="9"/>
        <rFont val="Arial"/>
        <family val="2"/>
        <charset val="204"/>
      </rPr>
      <t>ESET NOD32 Gateway Protection</t>
    </r>
    <r>
      <rPr>
        <sz val="10"/>
        <color indexed="9"/>
        <rFont val="Arial"/>
        <family val="2"/>
        <charset val="204"/>
      </rPr>
      <t xml:space="preserve"> предназначена для защиты HTTP- и FTP-шлюзов организации.  
Лицензия продается на каждый указанный шлюз отдельно, считается по количеству  обслуживаемых пользователей Linux/BSD.
Минимально возможная конфигурация - на 25 пользователей. 
Стоимость лицензий указана с НДС.</t>
    </r>
  </si>
  <si>
    <t>Стоимость лицензий указана с НДС.</t>
  </si>
  <si>
    <t>298500 тенге</t>
  </si>
  <si>
    <t>45908 тенге</t>
  </si>
  <si>
    <t>227500 тенге</t>
  </si>
  <si>
    <t>52155 тенге</t>
  </si>
  <si>
    <t>279655 тенге</t>
  </si>
  <si>
    <t>(335795-274585)/12*9=45907,5</t>
  </si>
  <si>
    <t>5pack</t>
  </si>
  <si>
    <t>NOD32-SBP-NS(KEY)-1-5</t>
  </si>
  <si>
    <t>Антивирус ESET NOD32 SMALL Business Pack newsale for 5 user</t>
  </si>
  <si>
    <t>10pack</t>
  </si>
  <si>
    <t>NOD32-SBP-NS(KEY)-1-10</t>
  </si>
  <si>
    <t>Антивирус ESET NOD32 SMALL Business Pack newsale for 10 user</t>
  </si>
  <si>
    <r>
      <t>Внимание!</t>
    </r>
    <r>
      <rPr>
        <b/>
        <sz val="10"/>
        <rFont val="Arial Cyr"/>
        <family val="2"/>
        <charset val="204"/>
      </rPr>
      <t xml:space="preserve"> Нет скидки при продлении на следующий год. Нет PDF-лицензии.</t>
    </r>
  </si>
  <si>
    <t>NOD32-ENA-RN(BOX)-1-1</t>
  </si>
  <si>
    <t>NOD32-ESS-RN(BOX)-1-1</t>
  </si>
  <si>
    <t>NOD32-ENB-NS(BOX)-1-1</t>
  </si>
  <si>
    <t>NOD32-ENA-RN(CARD3)-1-1</t>
  </si>
  <si>
    <t>ESET NOD32 Smart Security + Vocabulary - лицензия на 1 год на 3ПК</t>
  </si>
  <si>
    <t>NOD32-ESB-NS(BOX)-1-1</t>
  </si>
  <si>
    <t>ESET NOD32 Smart Security + Bonus - лицензия на 1 год на 3ПК</t>
  </si>
  <si>
    <t>ESET NOD32 Smart Security - продление лицензии на 1 год на 1ПК</t>
  </si>
  <si>
    <t>ESET NOD32 Smart Security - продление лицензии на 1 год на 3ПК</t>
  </si>
  <si>
    <t>NOD32-ESS-RN(CARD3)-1-1</t>
  </si>
  <si>
    <t>ESET NOD32 Smart Security - лицензия на 2 года на 1ПК</t>
  </si>
  <si>
    <t>ESET NOD32 Smart Security - продление лицензии на 2 года на 1ПК</t>
  </si>
  <si>
    <t>ESET NOD32 Mobile Security - лицензия на 1 год</t>
  </si>
  <si>
    <t>ESET NOD32 Mobile Security - лицензия на 2 года</t>
  </si>
  <si>
    <t>NOD32-ENM-RN(KEY)-1-1</t>
  </si>
  <si>
    <t>ESET NOD32 Mobile Security  - продление лицензии на 1 год</t>
  </si>
  <si>
    <t xml:space="preserve"> ESET NOD32 Smart Security Business Edition newsale for 18 user</t>
  </si>
  <si>
    <t>ESET-MPACK-NOD32-LBE</t>
  </si>
  <si>
    <r>
      <t xml:space="preserve">В комплект входит: конверт, лицензионный сертификат, DVD-box, диск с дистрибутивом продукта </t>
    </r>
    <r>
      <rPr>
        <b/>
        <sz val="10"/>
        <rFont val="Arial Cyr"/>
        <charset val="204"/>
      </rPr>
      <t>ESET NOD32 Business Edition</t>
    </r>
  </si>
  <si>
    <t xml:space="preserve">ESET-MPACK-NOD32-LSB </t>
  </si>
  <si>
    <r>
      <t xml:space="preserve">В комплект входит: конверт, лицензионный сертификат, DVD-box,  диск с дистрибутивом продукта </t>
    </r>
    <r>
      <rPr>
        <b/>
        <sz val="10"/>
        <rFont val="Arial Cyr"/>
        <charset val="204"/>
      </rPr>
      <t>ESET NOD32 Smart Security Business Edition</t>
    </r>
  </si>
  <si>
    <t>ESET-MPACK-NOD32-LMS</t>
  </si>
  <si>
    <r>
      <t xml:space="preserve">В комплект входит: конверт, лицензионный сертификат, DVD-box, диск с дистрибутивом продукта </t>
    </r>
    <r>
      <rPr>
        <b/>
        <sz val="10"/>
        <rFont val="Arial Cyr"/>
        <charset val="204"/>
      </rPr>
      <t>ESET NOD32 for Mail Servers Protection</t>
    </r>
  </si>
  <si>
    <t>ESET-MPACK-NOD32-LGP</t>
  </si>
  <si>
    <r>
      <t xml:space="preserve">В комплект входит: конверт, лицензионный сертификат, DVD-box, диск с дистрибутивом продукта </t>
    </r>
    <r>
      <rPr>
        <b/>
        <sz val="10"/>
        <rFont val="Arial Cyr"/>
        <charset val="204"/>
      </rPr>
      <t xml:space="preserve">ESET NOD32 Gateway Protection </t>
    </r>
  </si>
  <si>
    <t>ESET NOD32 for KCL 10 users</t>
  </si>
  <si>
    <t>ESET NOD32 for KCL add-on 5 users</t>
  </si>
  <si>
    <t>ESET NOD32 for KCL add-on 20 users</t>
  </si>
  <si>
    <t>ESET NOD32 for KCL add-on 100 users</t>
  </si>
  <si>
    <t>ESET NOD32 for KCL add-on 250 users</t>
  </si>
  <si>
    <t>NOD32-KCL-NS-1-&lt;users&gt;</t>
  </si>
  <si>
    <t>Стоимость для 120 пользователей: NOD32 for KCL 10 users + NOD32 for KCL add-on 100 users +2* NOD32 for KCL add-on 5 users Всего: = 25485 + 76730 + 2*7895 = 118005 тенге.</t>
  </si>
  <si>
    <r>
      <t xml:space="preserve">Лицензия </t>
    </r>
    <r>
      <rPr>
        <b/>
        <sz val="12"/>
        <color indexed="9"/>
        <rFont val="Arial"/>
        <family val="2"/>
        <charset val="204"/>
      </rPr>
      <t>ESET NOD32 Kerio Control</t>
    </r>
    <r>
      <rPr>
        <sz val="10"/>
        <color indexed="9"/>
        <rFont val="Arial"/>
        <family val="2"/>
        <charset val="204"/>
      </rPr>
      <t xml:space="preserve"> предназначена для защиты шлюзов организации.  
Лицензия продается на каждый указанный шлюз отдельно, считается по количеству обслуживаемых пользователей Kerio Control.
Минимально возможная конфигурация - на 10 пользователей. 
Стоимость лицензий указана с НДС.</t>
    </r>
  </si>
  <si>
    <t>NOD32-ECS-NS(KEY)-1-1</t>
  </si>
  <si>
    <t>ESET NOD32 Cybersecurity for MAC  -  лицензия на 1 год</t>
  </si>
  <si>
    <t>NOD32-ECS-RN(KEY)-1-1</t>
  </si>
  <si>
    <t>ESET NOD32 Cybersecurity for MAC  -  продление лицензии на 1 год</t>
  </si>
  <si>
    <r>
      <t xml:space="preserve"> </t>
    </r>
    <r>
      <rPr>
        <b/>
        <sz val="10"/>
        <color indexed="8"/>
        <rFont val="Arial Cyr"/>
      </rPr>
      <t>NOD32-ENA-NS(BOX)-1-1</t>
    </r>
  </si>
  <si>
    <t>ESET NOD32 for KCT 20 users</t>
  </si>
  <si>
    <t>NOD32-KCT-NS-1-&lt;users&gt;</t>
  </si>
  <si>
    <t>ESET NOD32 for KCT add-on 20 users</t>
  </si>
  <si>
    <t>ESET NOD32 for KCT add-on 100 users</t>
  </si>
  <si>
    <t>ESET NOD32 for KCT add-on 250 users</t>
  </si>
  <si>
    <t>ESET NOD32 for KCT add-on 1000 users</t>
  </si>
  <si>
    <t xml:space="preserve">Стоимость для 140 пользователей: NOD32 for KCT 20 users + NOD32 for KCT add-on 100 users + NOD32 for KCT add-on 20 users </t>
  </si>
  <si>
    <t>Всего: = 35180 + 73680 + 17590 =126450 тенге</t>
  </si>
  <si>
    <r>
      <t xml:space="preserve">Лицензия </t>
    </r>
    <r>
      <rPr>
        <b/>
        <sz val="12"/>
        <color indexed="9"/>
        <rFont val="Arial"/>
        <family val="2"/>
        <charset val="204"/>
      </rPr>
      <t>ESET NOD32 для почтовых серверов Kerio Connect</t>
    </r>
    <r>
      <rPr>
        <sz val="10"/>
        <color indexed="9"/>
        <rFont val="Arial"/>
        <family val="2"/>
        <charset val="204"/>
      </rPr>
      <t xml:space="preserve">                                                                                                                        Лицензия исчисляется количеством почтовых ящиков, обслуживаемых почтовым сервером.
Минимально возможная конфигурация должна включать 20 почтовых ящиков.                                                                                                Стоимость лицензий указана с НДС.
</t>
    </r>
  </si>
  <si>
    <t>ESET NOD32 for Kerio Control</t>
  </si>
  <si>
    <t>Свыше 1000 узлов обращайтесь в ESET Kazakhstan: kazakhstan@esetnod32.ru</t>
  </si>
  <si>
    <t>NOD32-EST-NS(BOX)-1-1</t>
  </si>
  <si>
    <t>ESET NOD32 TITAN - лицензия на 1 ПК (базовый продукт ESET NOD32 Smart Security - лицензия на 1 год на 3ПК)</t>
  </si>
  <si>
    <t>NOD32-ENL-NS(KEY)-1-1</t>
  </si>
  <si>
    <t>NOD32-ENL-RN(KEY)-1-1</t>
  </si>
  <si>
    <t>Цена на лицензии ESET NOD32 Business Edition (BE). Лицензия ESET NOD32 BE предназначена для ПК – в сети или автономных, файловых серверов под управлением Windows OS, Novell и Linux. В состав решения входит модуль удаленного администрирования ESET Remote Administrator.</t>
  </si>
  <si>
    <t>ESET NOD32 Mail Security для Microsoft Exchange Server</t>
  </si>
  <si>
    <t>ESET NOD32 Mail Security для Linux/BSD/Solaris</t>
  </si>
  <si>
    <t>ESET NOD32 для Kerio Connect</t>
  </si>
  <si>
    <r>
      <t>2. По всем вопросам обращайтесь в ESET  -</t>
    </r>
    <r>
      <rPr>
        <sz val="10"/>
        <color indexed="12"/>
        <rFont val="Arial Cyr"/>
        <family val="2"/>
        <charset val="204"/>
      </rPr>
      <t xml:space="preserve"> partner@esetnod32.ru</t>
    </r>
  </si>
  <si>
    <t>Лицензии ESET NOD32 для защиты шлюзов</t>
  </si>
  <si>
    <t>Лицензии ESET NOD32 для защиты почтовых серверов</t>
  </si>
  <si>
    <t>ESET NOD32 Антивирус + Vocabulary - лицензия на 1 год  на 3ПК</t>
  </si>
  <si>
    <t xml:space="preserve">ESET NOD32 Антивирус + Bonus - лицензия на 1 год на 3ПК </t>
  </si>
  <si>
    <t>ESET NOD32 Антивирус  - продление лицензии на 1 год на 1ПК</t>
  </si>
  <si>
    <t>ESET NOD32 Антивирус  - продление лицензии на 1 год на 3ПК</t>
  </si>
  <si>
    <t>ESET NOD32 Антивирус  - лицензия на 2 года  на 1ПК</t>
  </si>
  <si>
    <t>ESET NOD32 Антивирус  - продление лицензии на 2 года на 1ПК</t>
  </si>
  <si>
    <t xml:space="preserve">ESET NOD32 Антивирус для Linux Desktop - лицензия на 1 год на 3 ПК </t>
  </si>
  <si>
    <t>ESET NOD32 Антивирус для Linux Desktop - продление  лицензии на 1 год на 3ПК</t>
  </si>
  <si>
    <t>NOD32-ENA-1220(BOX)-1-1</t>
  </si>
  <si>
    <t>ESET NOD32 Антивирус + Bonus + расширенный функционал  - универсальная лицензия на 1 год на 3ПК или продление на 20 месяцев</t>
  </si>
  <si>
    <t>НОВАЯ ПОЗИЦИЯ</t>
  </si>
  <si>
    <t>NOD32-ESS-1220(BOX)-1-1</t>
  </si>
  <si>
    <t>ESET NOD32 Прайс-лист 2012</t>
  </si>
  <si>
    <r>
      <t xml:space="preserve">3 в 1 + англо-русский словарь. </t>
    </r>
    <r>
      <rPr>
        <sz val="10"/>
        <color rgb="FFFF0000"/>
        <rFont val="Arial Cyr"/>
        <charset val="204"/>
      </rPr>
      <t>Ограниченный тираж, позиция снята с производства</t>
    </r>
  </si>
  <si>
    <r>
      <t xml:space="preserve">3 в 1 + игра. </t>
    </r>
    <r>
      <rPr>
        <sz val="10"/>
        <color rgb="FFFF0000"/>
        <rFont val="Arial Cyr"/>
        <charset val="204"/>
      </rPr>
      <t>Ограниченный тираж, позиция снята с производства</t>
    </r>
  </si>
  <si>
    <t>ESET NOD32 Mail Security для Microsoft Exchange Server   newsale for 25 mailboxes</t>
  </si>
  <si>
    <t>ESET NOD32 Mail Security для Microsoft Exchange Server   newsale for 26 mailboxes</t>
  </si>
  <si>
    <t>ESET NOD32 Mail Security для Microsoft Exchange Server   newsale for 27 mailboxes</t>
  </si>
  <si>
    <t>ESET NOD32 Mail Security для Microsoft Exchange Server   newsale for 28 mailboxes</t>
  </si>
  <si>
    <t>ESET NOD32 Mail Security для Microsoft Exchange Server   newsale for 29 mailboxes</t>
  </si>
  <si>
    <t>ESET NOD32 Mail Security для Microsoft Exchange Server   newsale for 30 mailboxes</t>
  </si>
  <si>
    <t>ESET NOD32 Mail Security для Microsoft Exchange Server   newsale for 31 mailboxes</t>
  </si>
  <si>
    <t>ESET NOD32 Mail Security для Microsoft Exchange Server   newsale for 32 mailboxes</t>
  </si>
  <si>
    <t>ESET NOD32 Mail Security для Microsoft Exchange Server   newsale for 33 mailboxes</t>
  </si>
  <si>
    <t>ESET NOD32 Mail Security для Microsoft Exchange Server   newsale for 34 mailboxes</t>
  </si>
  <si>
    <t>ESET NOD32 Mail Security для Microsoft Exchange Server   newsale for 35 mailboxes</t>
  </si>
  <si>
    <t>ESET NOD32 Mail Security для Microsoft Exchange Server   newsale for 36 mailboxes</t>
  </si>
  <si>
    <t>ESET NOD32 Mail Security для Microsoft Exchange Server   newsale for 37 mailboxes</t>
  </si>
  <si>
    <t>ESET NOD32 Mail Security для Microsoft Exchange Server   newsale for 38 mailboxes</t>
  </si>
  <si>
    <t>ESET NOD32 Mail Security для Microsoft Exchange Server   newsale for 39 mailboxes</t>
  </si>
  <si>
    <t>ESET NOD32 Mail Security для Microsoft Exchange Server   newsale for 40 mailboxes</t>
  </si>
  <si>
    <t>ESET NOD32 Mail Security для Microsoft Exchange Server   newsale for 41 mailboxes</t>
  </si>
  <si>
    <t>ESET NOD32 Mail Security для Microsoft Exchange Server   newsale for 42 mailboxes</t>
  </si>
  <si>
    <t>ESET NOD32 Mail Security для Microsoft Exchange Server   newsale for 43 mailboxes</t>
  </si>
  <si>
    <t>ESET NOD32 Mail Security для Microsoft Exchange Server   newsale for 44 mailboxes</t>
  </si>
  <si>
    <t>ESET NOD32 Mail Security для Microsoft Exchange Server   newsale for 45 mailboxes</t>
  </si>
  <si>
    <t>ESET NOD32 Mail Security для Microsoft Exchange Server   newsale for 46 mailboxes</t>
  </si>
  <si>
    <t>ESET NOD32 Mail Security для Microsoft Exchange Server   newsale for 47 mailboxes</t>
  </si>
  <si>
    <t>ESET NOD32 Mail Security для Microsoft Exchange Server   newsale for 48 mailboxes</t>
  </si>
  <si>
    <t>ESET NOD32 Mail Security для Microsoft Exchange Server   newsale for 49 mailboxes</t>
  </si>
  <si>
    <t>ESET NOD32 Mail Security для Microsoft Exchange Server   newsale for 50 mailboxes</t>
  </si>
  <si>
    <t>ESET NOD32 Mail Security для Microsoft Exchange Server   newsale for 51 mailboxes</t>
  </si>
  <si>
    <t>ESET NOD32 Mail Security для Microsoft Exchange Server   newsale for 52 mailboxes</t>
  </si>
  <si>
    <t>ESET NOD32 Mail Security для Microsoft Exchange Server   newsale for 53 mailboxes</t>
  </si>
  <si>
    <t>ESET NOD32 Mail Security для Microsoft Exchange Server   newsale for 54 mailboxes</t>
  </si>
  <si>
    <t>ESET NOD32 Mail Security для Microsoft Exchange Server   newsale for 55 mailboxes</t>
  </si>
  <si>
    <t>ESET NOD32 Mail Security для Microsoft Exchange Server   newsale for 56 mailboxes</t>
  </si>
  <si>
    <t>ESET NOD32 Mail Security для Microsoft Exchange Server   newsale for 57 mailboxes</t>
  </si>
  <si>
    <t>ESET NOD32 Mail Security для Microsoft Exchange Server   newsale for 58 mailboxes</t>
  </si>
  <si>
    <t>ESET NOD32 Mail Security для Microsoft Exchange Server   newsale for 59 mailboxes</t>
  </si>
  <si>
    <t>ESET NOD32 Mail Security для Microsoft Exchange Server   newsale for 60 mailboxes</t>
  </si>
  <si>
    <t>ESET NOD32 Mail Security для Microsoft Exchange Server   newsale for 61 mailboxes</t>
  </si>
  <si>
    <t>ESET NOD32 Mail Security для Microsoft Exchange Server   newsale for 62 mailboxes</t>
  </si>
  <si>
    <t>ESET NOD32 Mail Security для Microsoft Exchange Server   newsale for 63 mailboxes</t>
  </si>
  <si>
    <t>ESET NOD32 Mail Security для Microsoft Exchange Server   newsale for 64 mailboxes</t>
  </si>
  <si>
    <t>ESET NOD32 Mail Security для Microsoft Exchange Server   newsale for 65 mailboxes</t>
  </si>
  <si>
    <t>ESET NOD32 Mail Security для Microsoft Exchange Server   newsale for 66 mailboxes</t>
  </si>
  <si>
    <t>ESET NOD32 Mail Security для Microsoft Exchange Server   newsale for 67 mailboxes</t>
  </si>
  <si>
    <t>ESET NOD32 Mail Security для Microsoft Exchange Server   newsale for 68 mailboxes</t>
  </si>
  <si>
    <t>ESET NOD32 Mail Security для Microsoft Exchange Server   newsale for 69 mailboxes</t>
  </si>
  <si>
    <t>ESET NOD32 Mail Security для Microsoft Exchange Server   newsale for 70 mailboxes</t>
  </si>
  <si>
    <t>ESET NOD32 Mail Security для Microsoft Exchange Server   newsale for 71 mailboxes</t>
  </si>
  <si>
    <t>ESET NOD32 Mail Security для Microsoft Exchange Server   newsale for 72 mailboxes</t>
  </si>
  <si>
    <t>ESET NOD32 Mail Security для Microsoft Exchange Server   newsale for 73 mailboxes</t>
  </si>
  <si>
    <t>ESET NOD32 Mail Security для Microsoft Exchange Server   newsale for 74 mailboxes</t>
  </si>
  <si>
    <t>ESET NOD32 Mail Security для Microsoft Exchange Server   newsale for 75 mailboxes</t>
  </si>
  <si>
    <t>ESET NOD32 Mail Security для Microsoft Exchange Server   newsale for 76 mailboxes</t>
  </si>
  <si>
    <t>ESET NOD32 Mail Security для Microsoft Exchange Server   newsale for 77 mailboxes</t>
  </si>
  <si>
    <t>ESET NOD32 Mail Security для Microsoft Exchange Server   newsale for 78 mailboxes</t>
  </si>
  <si>
    <t>ESET NOD32 Mail Security для Microsoft Exchange Server   newsale for 79 mailboxes</t>
  </si>
  <si>
    <t>ESET NOD32 Mail Security для Microsoft Exchange Server   newsale for 80 mailboxes</t>
  </si>
  <si>
    <t>ESET NOD32 Mail Security для Microsoft Exchange Server   newsale for 81 mailboxes</t>
  </si>
  <si>
    <t>ESET NOD32 Mail Security для Microsoft Exchange Server   newsale for 82 mailboxes</t>
  </si>
  <si>
    <t>ESET NOD32 Mail Security для Microsoft Exchange Server   newsale for 83 mailboxes</t>
  </si>
  <si>
    <t>ESET NOD32 Mail Security для Microsoft Exchange Server   newsale for 84 mailboxes</t>
  </si>
  <si>
    <t>ESET NOD32 Mail Security для Microsoft Exchange Server   newsale for 85 mailboxes</t>
  </si>
  <si>
    <t>ESET NOD32 Mail Security для Microsoft Exchange Server   newsale for 86 mailboxes</t>
  </si>
  <si>
    <t>ESET NOD32 Mail Security для Microsoft Exchange Server   newsale for 87 mailboxes</t>
  </si>
  <si>
    <t>ESET NOD32 Mail Security для Microsoft Exchange Server   newsale for 88 mailboxes</t>
  </si>
  <si>
    <t>ESET NOD32 Mail Security для Microsoft Exchange Server   newsale for 89 mailboxes</t>
  </si>
  <si>
    <t>ESET NOD32 Mail Security для Microsoft Exchange Server   newsale for 90 mailboxes</t>
  </si>
  <si>
    <t>ESET NOD32 Mail Security для Microsoft Exchange Server   newsale for 91 mailboxes</t>
  </si>
  <si>
    <t>ESET NOD32 Mail Security для Microsoft Exchange Server   newsale for 92 mailboxes</t>
  </si>
  <si>
    <t>ESET NOD32 Mail Security для Microsoft Exchange Server   newsale for 93 mailboxes</t>
  </si>
  <si>
    <t>ESET NOD32 Mail Security для Microsoft Exchange Server   newsale for 94 mailboxes</t>
  </si>
  <si>
    <t>ESET NOD32 Mail Security для Microsoft Exchange Server   newsale for 95 mailboxes</t>
  </si>
  <si>
    <t>ESET NOD32 Mail Security для Microsoft Exchange Server   newsale for 96 mailboxes</t>
  </si>
  <si>
    <t>ESET NOD32 Mail Security для Microsoft Exchange Server   newsale for 97 mailboxes</t>
  </si>
  <si>
    <t>ESET NOD32 Mail Security для Microsoft Exchange Server   newsale for 98 mailboxes</t>
  </si>
  <si>
    <t>ESET NOD32 Mail Security для Microsoft Exchange Server   newsale for 99 mailboxes</t>
  </si>
  <si>
    <t>ESET NOD32 Mail Security для Microsoft Exchange Server   newsale for 100 mailboxes</t>
  </si>
  <si>
    <t>ESET NOD32 Mail Security для Microsoft Exchange Server   newsale for 101 mailboxes</t>
  </si>
  <si>
    <t>ESET NOD32 Mail Security для Microsoft Exchange Server   newsale for 102 mailboxes</t>
  </si>
  <si>
    <t>ESET NOD32 Mail Security для Microsoft Exchange Server   newsale for 103 mailboxes</t>
  </si>
  <si>
    <t>ESET NOD32 Mail Security для Microsoft Exchange Server   newsale for 104 mailboxes</t>
  </si>
  <si>
    <t>ESET NOD32 Mail Security для Microsoft Exchange Server   newsale for 105 mailboxes</t>
  </si>
  <si>
    <t>ESET NOD32 Mail Security для Microsoft Exchange Server   newsale for 106 mailboxes</t>
  </si>
  <si>
    <t>ESET NOD32 Mail Security для Microsoft Exchange Server   newsale for 107 mailboxes</t>
  </si>
  <si>
    <t>ESET NOD32 Mail Security для Microsoft Exchange Server   newsale for 108 mailboxes</t>
  </si>
  <si>
    <t>ESET NOD32 Mail Security для Microsoft Exchange Server   newsale for 109 mailboxes</t>
  </si>
  <si>
    <t>ESET NOD32 Mail Security для Microsoft Exchange Server   newsale for 110 mailboxes</t>
  </si>
  <si>
    <t>ESET NOD32 Mail Security для Microsoft Exchange Server   newsale for 111 mailboxes</t>
  </si>
  <si>
    <t>ESET NOD32 Mail Security для Microsoft Exchange Server   newsale for 112 mailboxes</t>
  </si>
  <si>
    <t>ESET NOD32 Mail Security для Microsoft Exchange Server   newsale for 113 mailboxes</t>
  </si>
  <si>
    <t>ESET NOD32 Mail Security для Microsoft Exchange Server   newsale for 114 mailboxes</t>
  </si>
  <si>
    <t>ESET NOD32 Mail Security для Microsoft Exchange Server   newsale for 115 mailboxes</t>
  </si>
  <si>
    <t>ESET NOD32 Mail Security для Microsoft Exchange Server   newsale for 116 mailboxes</t>
  </si>
  <si>
    <t>ESET NOD32 Mail Security для Microsoft Exchange Server   newsale for 117 mailboxes</t>
  </si>
  <si>
    <t>ESET NOD32 Mail Security для Microsoft Exchange Server   newsale for 118 mailboxes</t>
  </si>
  <si>
    <t>ESET NOD32 Mail Security для Microsoft Exchange Server   newsale for 119 mailboxes</t>
  </si>
  <si>
    <t>ESET NOD32 Mail Security для Microsoft Exchange Server   newsale for 120 mailboxes</t>
  </si>
  <si>
    <t>ESET NOD32 Mail Security для Microsoft Exchange Server   newsale for 121 mailboxes</t>
  </si>
  <si>
    <t>ESET NOD32 Mail Security для Microsoft Exchange Server   newsale for 122 mailboxes</t>
  </si>
  <si>
    <t>ESET NOD32 Mail Security для Microsoft Exchange Server   newsale for 123 mailboxes</t>
  </si>
  <si>
    <t>ESET NOD32 Mail Security для Microsoft Exchange Server   newsale for 124 mailboxes</t>
  </si>
  <si>
    <t>ESET NOD32 Mail Security для Microsoft Exchange Server   newsale for 125 mailboxes</t>
  </si>
  <si>
    <t>ESET NOD32 Mail Security для Microsoft Exchange Server   newsale for 126 mailboxes</t>
  </si>
  <si>
    <t>ESET NOD32 Mail Security для Microsoft Exchange Server   newsale for 127 mailboxes</t>
  </si>
  <si>
    <t>ESET NOD32 Mail Security для Microsoft Exchange Server   newsale for 128 mailboxes</t>
  </si>
  <si>
    <t>ESET NOD32 Mail Security для Microsoft Exchange Server   newsale for 129 mailboxes</t>
  </si>
  <si>
    <t>ESET NOD32 Mail Security для Microsoft Exchange Server   newsale for 130 mailboxes</t>
  </si>
  <si>
    <t>ESET NOD32 Mail Security для Microsoft Exchange Server   newsale for 131 mailboxes</t>
  </si>
  <si>
    <t>ESET NOD32 Mail Security для Microsoft Exchange Server   newsale for 132 mailboxes</t>
  </si>
  <si>
    <t>ESET NOD32 Mail Security для Microsoft Exchange Server   newsale for 133 mailboxes</t>
  </si>
  <si>
    <t>ESET NOD32 Mail Security для Microsoft Exchange Server   newsale for 134 mailboxes</t>
  </si>
  <si>
    <t>ESET NOD32 Mail Security для Microsoft Exchange Server   newsale for 135 mailboxes</t>
  </si>
  <si>
    <t>ESET NOD32 Mail Security для Microsoft Exchange Server   newsale for 136 mailboxes</t>
  </si>
  <si>
    <t>ESET NOD32 Mail Security для Microsoft Exchange Server   newsale for 137 mailboxes</t>
  </si>
  <si>
    <t>ESET NOD32 Mail Security для Microsoft Exchange Server   newsale for 138 mailboxes</t>
  </si>
  <si>
    <t>ESET NOD32 Mail Security для Microsoft Exchange Server   newsale for 139 mailboxes</t>
  </si>
  <si>
    <t>ESET NOD32 Mail Security для Microsoft Exchange Server   newsale for 140 mailboxes</t>
  </si>
  <si>
    <t>ESET NOD32 Mail Security для Microsoft Exchange Server   newsale for 141 mailboxes</t>
  </si>
  <si>
    <t>ESET NOD32 Mail Security для Microsoft Exchange Server   newsale for 142 mailboxes</t>
  </si>
  <si>
    <t>ESET NOD32 Mail Security для Microsoft Exchange Server   newsale for 143 mailboxes</t>
  </si>
  <si>
    <t>ESET NOD32 Mail Security для Microsoft Exchange Server   newsale for 144 mailboxes</t>
  </si>
  <si>
    <t>ESET NOD32 Mail Security для Microsoft Exchange Server   newsale for 145 mailboxes</t>
  </si>
  <si>
    <t>ESET NOD32 Mail Security для Microsoft Exchange Server   newsale for 146 mailboxes</t>
  </si>
  <si>
    <t>ESET NOD32 Mail Security для Microsoft Exchange Server   newsale for 147 mailboxes</t>
  </si>
  <si>
    <t>ESET NOD32 Mail Security для Microsoft Exchange Server   newsale for 148 mailboxes</t>
  </si>
  <si>
    <t>ESET NOD32 Mail Security для Microsoft Exchange Server   newsale for 149 mailboxes</t>
  </si>
  <si>
    <t>ESET NOD32 Mail Security для Microsoft Exchange Server   newsale for 150 mailboxes</t>
  </si>
  <si>
    <t>ESET NOD32 Mail Security для Microsoft Exchange Server   newsale for 151 mailboxes</t>
  </si>
  <si>
    <t>ESET NOD32 Mail Security для Microsoft Exchange Server   newsale for 152 mailboxes</t>
  </si>
  <si>
    <t>ESET NOD32 Mail Security для Microsoft Exchange Server   newsale for 153 mailboxes</t>
  </si>
  <si>
    <t>ESET NOD32 Mail Security для Microsoft Exchange Server   newsale for 154 mailboxes</t>
  </si>
  <si>
    <t>ESET NOD32 Mail Security для Microsoft Exchange Server   newsale for 155 mailboxes</t>
  </si>
  <si>
    <t>ESET NOD32 Mail Security для Microsoft Exchange Server   newsale for 156 mailboxes</t>
  </si>
  <si>
    <t>ESET NOD32 Mail Security для Microsoft Exchange Server   newsale for 157 mailboxes</t>
  </si>
  <si>
    <t>ESET NOD32 Mail Security для Microsoft Exchange Server   newsale for 158 mailboxes</t>
  </si>
  <si>
    <t>ESET NOD32 Mail Security для Microsoft Exchange Server   newsale for 159 mailboxes</t>
  </si>
  <si>
    <t>ESET NOD32 Mail Security для Microsoft Exchange Server   newsale for 160 mailboxes</t>
  </si>
  <si>
    <t>ESET NOD32 Mail Security для Microsoft Exchange Server   newsale for 161 mailboxes</t>
  </si>
  <si>
    <t>ESET NOD32 Mail Security для Microsoft Exchange Server   newsale for 162 mailboxes</t>
  </si>
  <si>
    <t>ESET NOD32 Mail Security для Microsoft Exchange Server   newsale for 163 mailboxes</t>
  </si>
  <si>
    <t>ESET NOD32 Mail Security для Microsoft Exchange Server   newsale for 164 mailboxes</t>
  </si>
  <si>
    <t>ESET NOD32 Mail Security для Microsoft Exchange Server   newsale for 165 mailboxes</t>
  </si>
  <si>
    <t>ESET NOD32 Mail Security для Microsoft Exchange Server   newsale for 166 mailboxes</t>
  </si>
  <si>
    <t>ESET NOD32 Mail Security для Microsoft Exchange Server   newsale for 167 mailboxes</t>
  </si>
  <si>
    <t>ESET NOD32 Mail Security для Microsoft Exchange Server   newsale for 168 mailboxes</t>
  </si>
  <si>
    <t>ESET NOD32 Mail Security для Microsoft Exchange Server   newsale for 169 mailboxes</t>
  </si>
  <si>
    <t>ESET NOD32 Mail Security для Microsoft Exchange Server   newsale for 170 mailboxes</t>
  </si>
  <si>
    <t>ESET NOD32 Mail Security для Microsoft Exchange Server   newsale for 171 mailboxes</t>
  </si>
  <si>
    <t>ESET NOD32 Mail Security для Microsoft Exchange Server   newsale for 172 mailboxes</t>
  </si>
  <si>
    <t>ESET NOD32 Mail Security для Microsoft Exchange Server   newsale for 173 mailboxes</t>
  </si>
  <si>
    <t>ESET NOD32 Mail Security для Microsoft Exchange Server   newsale for 174 mailboxes</t>
  </si>
  <si>
    <t>ESET NOD32 Mail Security для Microsoft Exchange Server   newsale for 175 mailboxes</t>
  </si>
  <si>
    <t>ESET NOD32 Mail Security для Microsoft Exchange Server   newsale for 176 mailboxes</t>
  </si>
  <si>
    <t>ESET NOD32 Mail Security для Microsoft Exchange Server   newsale for 177 mailboxes</t>
  </si>
  <si>
    <t>ESET NOD32 Mail Security для Microsoft Exchange Server   newsale for 178 mailboxes</t>
  </si>
  <si>
    <t>ESET NOD32 Mail Security для Microsoft Exchange Server   newsale for 179 mailboxes</t>
  </si>
  <si>
    <t>ESET NOD32 Mail Security для Microsoft Exchange Server   newsale for 180 mailboxes</t>
  </si>
  <si>
    <t>ESET NOD32 Mail Security для Microsoft Exchange Server   newsale for 181 mailboxes</t>
  </si>
  <si>
    <t>ESET NOD32 Mail Security для Microsoft Exchange Server   newsale for 182 mailboxes</t>
  </si>
  <si>
    <t>ESET NOD32 Mail Security для Microsoft Exchange Server   newsale for 183 mailboxes</t>
  </si>
  <si>
    <t>ESET NOD32 Mail Security для Microsoft Exchange Server   newsale for 184 mailboxes</t>
  </si>
  <si>
    <t>ESET NOD32 Mail Security для Microsoft Exchange Server   newsale for 185 mailboxes</t>
  </si>
  <si>
    <t>ESET NOD32 Mail Security для Microsoft Exchange Server   newsale for 186 mailboxes</t>
  </si>
  <si>
    <t>ESET NOD32 Mail Security для Microsoft Exchange Server   newsale for 187 mailboxes</t>
  </si>
  <si>
    <t>ESET NOD32 Mail Security для Microsoft Exchange Server   newsale for 188 mailboxes</t>
  </si>
  <si>
    <t>ESET NOD32 Mail Security для Microsoft Exchange Server   newsale for 189 mailboxes</t>
  </si>
  <si>
    <t>ESET NOD32 Mail Security для Microsoft Exchange Server   newsale for 190 mailboxes</t>
  </si>
  <si>
    <t>ESET NOD32 Mail Security для Microsoft Exchange Server   newsale for 191 mailboxes</t>
  </si>
  <si>
    <t>ESET NOD32 Mail Security для Microsoft Exchange Server   newsale for 192 mailboxes</t>
  </si>
  <si>
    <t>ESET NOD32 Mail Security для Microsoft Exchange Server   newsale for 193 mailboxes</t>
  </si>
  <si>
    <t>ESET NOD32 Mail Security для Microsoft Exchange Server   newsale for 194 mailboxes</t>
  </si>
  <si>
    <t>ESET NOD32 Mail Security для Microsoft Exchange Server   newsale for 195 mailboxes</t>
  </si>
  <si>
    <t>ESET NOD32 Mail Security для Microsoft Exchange Server   newsale for 196 mailboxes</t>
  </si>
  <si>
    <t>ESET NOD32 Mail Security для Microsoft Exchange Server   newsale for 197 mailboxes</t>
  </si>
  <si>
    <t>ESET NOD32 Mail Security для Microsoft Exchange Server   newsale for 198 mailboxes</t>
  </si>
  <si>
    <t>ESET NOD32 Mail Security для Microsoft Exchange Server   newsale for 199 mailboxes</t>
  </si>
  <si>
    <t>ESET NOD32 Mail Security для Microsoft Exchange Server   newsale for 200 mailboxes</t>
  </si>
  <si>
    <t>ESET NOD32 Mail Security для Microsoft Exchange Server   newsale for 210 mailboxes</t>
  </si>
  <si>
    <t>ESET NOD32 Mail Security для Microsoft Exchange Server   newsale for 220 mailboxes</t>
  </si>
  <si>
    <t>ESET NOD32 Mail Security для Microsoft Exchange Server   newsale for 230 mailboxes</t>
  </si>
  <si>
    <t>ESET NOD32 Mail Security для Microsoft Exchange Server   newsale for 240 mailboxes</t>
  </si>
  <si>
    <t>ESET NOD32 Mail Security для Microsoft Exchange Server   newsale for 250 mailboxes</t>
  </si>
  <si>
    <t>ESET NOD32 Mail Security для Microsoft Exchange Server   newsale for 260 mailboxes</t>
  </si>
  <si>
    <t>ESET NOD32 Mail Security для Microsoft Exchange Server   newsale for 270 mailboxes</t>
  </si>
  <si>
    <t>ESET NOD32 Mail Security для Microsoft Exchange Server   newsale for 280 mailboxes</t>
  </si>
  <si>
    <t>ESET NOD32 Mail Security для Microsoft Exchange Server   newsale for 290 mailboxes</t>
  </si>
  <si>
    <t>ESET NOD32 Mail Security для Microsoft Exchange Server   newsale for 300 mailboxes</t>
  </si>
  <si>
    <t>ESET NOD32 Mail Security для Microsoft Exchange Server   newsale for 310 mailboxes</t>
  </si>
  <si>
    <t>ESET NOD32 Mail Security для Microsoft Exchange Server   newsale for 320 mailboxes</t>
  </si>
  <si>
    <t>ESET NOD32 Mail Security для Microsoft Exchange Server   newsale for 330 mailboxes</t>
  </si>
  <si>
    <t>ESET NOD32 Mail Security для Microsoft Exchange Server   newsale for 340 mailboxes</t>
  </si>
  <si>
    <t>ESET NOD32 Mail Security для Microsoft Exchange Server   newsale for 350 mailboxes</t>
  </si>
  <si>
    <t>ESET NOD32 Mail Security для Microsoft Exchange Server   newsale for 360 mailboxes</t>
  </si>
  <si>
    <t>ESET NOD32 Mail Security для Microsoft Exchange Server   newsale for 370 mailboxes</t>
  </si>
  <si>
    <t>ESET NOD32 Mail Security для Microsoft Exchange Server   newsale for 380 mailboxes</t>
  </si>
  <si>
    <t>ESET NOD32 Mail Security для Microsoft Exchange Server   newsale for 390 mailboxes</t>
  </si>
  <si>
    <t>ESET NOD32 Mail Security для Microsoft Exchange Server   newsale for 400 mailboxes</t>
  </si>
  <si>
    <t>ESET NOD32 Mail Security для Microsoft Exchange Server   newsale for 410 mailboxes</t>
  </si>
  <si>
    <t>ESET NOD32 Mail Security для Microsoft Exchange Server   newsale for 420 mailboxes</t>
  </si>
  <si>
    <t>ESET NOD32 Mail Security для Microsoft Exchange Server   newsale for 430 mailboxes</t>
  </si>
  <si>
    <t>ESET NOD32 Mail Security для Microsoft Exchange Server   newsale for 440 mailboxes</t>
  </si>
  <si>
    <t>ESET NOD32 Mail Security для Microsoft Exchange Server   newsale for 450 mailboxes</t>
  </si>
  <si>
    <t>ESET NOD32 Mail Security для Microsoft Exchange Server   newsale for 460 mailboxes</t>
  </si>
  <si>
    <t>ESET NOD32 Mail Security для Microsoft Exchange Server   newsale for 470 mailboxes</t>
  </si>
  <si>
    <t>ESET NOD32 Mail Security для Microsoft Exchange Server   newsale for 480 mailboxes</t>
  </si>
  <si>
    <t>ESET NOD32 Mail Security для Microsoft Exchange Server   newsale for 490 mailboxes</t>
  </si>
  <si>
    <t>ESET NOD32 Mail Security для Microsoft Exchange Server   newsale for 500 mailboxes</t>
  </si>
  <si>
    <t>ESET NOD32 Mail Security для Microsoft Exchange Server   newsale for 525 mailboxes</t>
  </si>
  <si>
    <t>ESET NOD32 Mail Security для Microsoft Exchange Server   newsale for 550 mailboxes</t>
  </si>
  <si>
    <t>ESET NOD32 Mail Security для Microsoft Exchange Server   newsale for 575 mailboxes</t>
  </si>
  <si>
    <t>ESET NOD32 Mail Security для Microsoft Exchange Server   newsale for 600 mailboxes</t>
  </si>
  <si>
    <t>ESET NOD32 Mail Security для Microsoft Exchange Server   newsale for 625 mailboxes</t>
  </si>
  <si>
    <t>ESET NOD32 Mail Security для Microsoft Exchange Server   newsale for 650 mailboxes</t>
  </si>
  <si>
    <t>ESET NOD32 Mail Security для Microsoft Exchange Server   newsale for 675 mailboxes</t>
  </si>
  <si>
    <t>ESET NOD32 Mail Security для Microsoft Exchange Server   newsale for 700 mailboxes</t>
  </si>
  <si>
    <t>ESET NOD32 Mail Security для Microsoft Exchange Server   newsale for 725 mailboxes</t>
  </si>
  <si>
    <t>ESET NOD32 Mail Security для Microsoft Exchange Server   newsale for 750 mailboxes</t>
  </si>
  <si>
    <t>ESET NOD32 Mail Security для Microsoft Exchange Server   newsale for 775 mailboxes</t>
  </si>
  <si>
    <t>ESET NOD32 Mail Security для Microsoft Exchange Server   newsale for 800 mailboxes</t>
  </si>
  <si>
    <t>ESET NOD32 Mail Security для Microsoft Exchange Server   newsale for 825 mailboxes</t>
  </si>
  <si>
    <t>ESET NOD32 Mail Security для Microsoft Exchange Server   newsale for 850 mailboxes</t>
  </si>
  <si>
    <t>ESET NOD32 Mail Security для Microsoft Exchange Server   newsale for 875 mailboxes</t>
  </si>
  <si>
    <t>ESET NOD32 Mail Security для Microsoft Exchange Server   newsale for 900 mailboxes</t>
  </si>
  <si>
    <t>ESET NOD32 Mail Security для Microsoft Exchange Server   newsale for 925 mailboxes</t>
  </si>
  <si>
    <t>ESET NOD32 Mail Security для Microsoft Exchange Server   newsale for 950 mailboxes</t>
  </si>
  <si>
    <t>ESET NOD32 Mail Security для Microsoft Exchange Server   newsale for 975 mailboxes</t>
  </si>
  <si>
    <t>ESET NOD32 Mail Security для Microsoft Exchange Server   newsale for 1000 mailboxes</t>
  </si>
  <si>
    <t>ESET NOD32 Mail Security для Linux/BSD/Solaris newsale for 25 mailboxes</t>
  </si>
  <si>
    <t>ESET NOD32 Mail Security для Linux/BSD/Solaris newsale for 26 mailboxes</t>
  </si>
  <si>
    <t>ESET NOD32 Mail Security для Linux/BSD/Solaris newsale for 27 mailboxes</t>
  </si>
  <si>
    <t>ESET NOD32 Mail Security для Linux/BSD/Solaris newsale for 28 mailboxes</t>
  </si>
  <si>
    <t>ESET NOD32 Mail Security для Linux/BSD/Solaris newsale for 29 mailboxes</t>
  </si>
  <si>
    <t>ESET NOD32 Mail Security для Linux/BSD/Solaris newsale for 30 mailboxes</t>
  </si>
  <si>
    <t>ESET NOD32 Mail Security для Linux/BSD/Solaris newsale for 31 mailboxes</t>
  </si>
  <si>
    <t>ESET NOD32 Mail Security для Linux/BSD/Solaris newsale for 32 mailboxes</t>
  </si>
  <si>
    <t>ESET NOD32 Mail Security для Linux/BSD/Solaris newsale for 33 mailboxes</t>
  </si>
  <si>
    <t>ESET NOD32 Mail Security для Linux/BSD/Solaris newsale for 34 mailboxes</t>
  </si>
  <si>
    <t>ESET NOD32 Mail Security для Linux/BSD/Solaris newsale for 35 mailboxes</t>
  </si>
  <si>
    <t>ESET NOD32 Mail Security для Linux/BSD/Solaris newsale for 36 mailboxes</t>
  </si>
  <si>
    <t>ESET NOD32 Mail Security для Linux/BSD/Solaris newsale for 37 mailboxes</t>
  </si>
  <si>
    <t>ESET NOD32 Mail Security для Linux/BSD/Solaris newsale for 38 mailboxes</t>
  </si>
  <si>
    <t>ESET NOD32 Mail Security для Linux/BSD/Solaris newsale for 39 mailboxes</t>
  </si>
  <si>
    <t>ESET NOD32 Mail Security для Linux/BSD/Solaris newsale for 40 mailboxes</t>
  </si>
  <si>
    <t>ESET NOD32 Mail Security для Linux/BSD/Solaris newsale for 41 mailboxes</t>
  </si>
  <si>
    <t>ESET NOD32 Mail Security для Linux/BSD/Solaris newsale for 42 mailboxes</t>
  </si>
  <si>
    <t>ESET NOD32 Mail Security для Linux/BSD/Solaris newsale for 43 mailboxes</t>
  </si>
  <si>
    <t>ESET NOD32 Mail Security для Linux/BSD/Solaris newsale for 44 mailboxes</t>
  </si>
  <si>
    <t>ESET NOD32 Mail Security для Linux/BSD/Solaris newsale for 45 mailboxes</t>
  </si>
  <si>
    <t>ESET NOD32 Mail Security для Linux/BSD/Solaris newsale for 46 mailboxes</t>
  </si>
  <si>
    <t>ESET NOD32 Mail Security для Linux/BSD/Solaris newsale for 47 mailboxes</t>
  </si>
  <si>
    <t>ESET NOD32 Mail Security для Linux/BSD/Solaris newsale for 48 mailboxes</t>
  </si>
  <si>
    <t>ESET NOD32 Mail Security для Linux/BSD/Solaris newsale for 49 mailboxes</t>
  </si>
  <si>
    <t>ESET NOD32 Mail Security для Linux/BSD/Solaris newsale for 50 mailboxes</t>
  </si>
  <si>
    <t>ESET NOD32 Mail Security для Linux/BSD/Solaris newsale for 51 mailboxes</t>
  </si>
  <si>
    <t>ESET NOD32 Mail Security для Linux/BSD/Solaris newsale for 52 mailboxes</t>
  </si>
  <si>
    <t>ESET NOD32 Mail Security для Linux/BSD/Solaris newsale for 53 mailboxes</t>
  </si>
  <si>
    <t>ESET NOD32 Mail Security для Linux/BSD/Solaris newsale for 54 mailboxes</t>
  </si>
  <si>
    <t>ESET NOD32 Mail Security для Linux/BSD/Solaris newsale for 55 mailboxes</t>
  </si>
  <si>
    <t>ESET NOD32 Mail Security для Linux/BSD/Solaris newsale for 56 mailboxes</t>
  </si>
  <si>
    <t>ESET NOD32 Mail Security для Linux/BSD/Solaris newsale for 57 mailboxes</t>
  </si>
  <si>
    <t>ESET NOD32 Mail Security для Linux/BSD/Solaris newsale for 58 mailboxes</t>
  </si>
  <si>
    <t>ESET NOD32 Mail Security для Linux/BSD/Solaris newsale for 59 mailboxes</t>
  </si>
  <si>
    <t>ESET NOD32 Mail Security для Linux/BSD/Solaris newsale for 60 mailboxes</t>
  </si>
  <si>
    <t>ESET NOD32 Mail Security для Linux/BSD/Solaris newsale for 61 mailboxes</t>
  </si>
  <si>
    <t>ESET NOD32 Mail Security для Linux/BSD/Solaris newsale for 62 mailboxes</t>
  </si>
  <si>
    <t>ESET NOD32 Mail Security для Linux/BSD/Solaris newsale for 63 mailboxes</t>
  </si>
  <si>
    <t>ESET NOD32 Mail Security для Linux/BSD/Solaris newsale for 64 mailboxes</t>
  </si>
  <si>
    <t>ESET NOD32 Mail Security для Linux/BSD/Solaris newsale for 65 mailboxes</t>
  </si>
  <si>
    <t>ESET NOD32 Mail Security для Linux/BSD/Solaris newsale for 66 mailboxes</t>
  </si>
  <si>
    <t>ESET NOD32 Mail Security для Linux/BSD/Solaris newsale for 67 mailboxes</t>
  </si>
  <si>
    <t>ESET NOD32 Mail Security для Linux/BSD/Solaris newsale for 68 mailboxes</t>
  </si>
  <si>
    <t>ESET NOD32 Mail Security для Linux/BSD/Solaris newsale for 69 mailboxes</t>
  </si>
  <si>
    <t>ESET NOD32 Mail Security для Linux/BSD/Solaris newsale for 70 mailboxes</t>
  </si>
  <si>
    <t>ESET NOD32 Mail Security для Linux/BSD/Solaris newsale for 71 mailboxes</t>
  </si>
  <si>
    <t>ESET NOD32 Mail Security для Linux/BSD/Solaris newsale for 72 mailboxes</t>
  </si>
  <si>
    <t>ESET NOD32 Mail Security для Linux/BSD/Solaris newsale for 73 mailboxes</t>
  </si>
  <si>
    <t>ESET NOD32 Mail Security для Linux/BSD/Solaris newsale for 74 mailboxes</t>
  </si>
  <si>
    <t>ESET NOD32 Mail Security для Linux/BSD/Solaris newsale for 75 mailboxes</t>
  </si>
  <si>
    <t>ESET NOD32 Mail Security для Linux/BSD/Solaris newsale for 76 mailboxes</t>
  </si>
  <si>
    <t>ESET NOD32 Mail Security для Linux/BSD/Solaris newsale for 77 mailboxes</t>
  </si>
  <si>
    <t>ESET NOD32 Mail Security для Linux/BSD/Solaris newsale for 78 mailboxes</t>
  </si>
  <si>
    <t>ESET NOD32 Mail Security для Linux/BSD/Solaris newsale for 79 mailboxes</t>
  </si>
  <si>
    <t>ESET NOD32 Mail Security для Linux/BSD/Solaris newsale for 80 mailboxes</t>
  </si>
  <si>
    <t>ESET NOD32 Mail Security для Linux/BSD/Solaris newsale for 81 mailboxes</t>
  </si>
  <si>
    <t>ESET NOD32 Mail Security для Linux/BSD/Solaris newsale for 82 mailboxes</t>
  </si>
  <si>
    <t>ESET NOD32 Mail Security для Linux/BSD/Solaris newsale for 83 mailboxes</t>
  </si>
  <si>
    <t>ESET NOD32 Mail Security для Linux/BSD/Solaris newsale for 84 mailboxes</t>
  </si>
  <si>
    <t>ESET NOD32 Mail Security для Linux/BSD/Solaris newsale for 85 mailboxes</t>
  </si>
  <si>
    <t>ESET NOD32 Mail Security для Linux/BSD/Solaris newsale for 86 mailboxes</t>
  </si>
  <si>
    <t>ESET NOD32 Mail Security для Linux/BSD/Solaris newsale for 87 mailboxes</t>
  </si>
  <si>
    <t>ESET NOD32 Mail Security для Linux/BSD/Solaris newsale for 88 mailboxes</t>
  </si>
  <si>
    <t>ESET NOD32 Mail Security для Linux/BSD/Solaris newsale for 89 mailboxes</t>
  </si>
  <si>
    <t>ESET NOD32 Mail Security для Linux/BSD/Solaris newsale for 90 mailboxes</t>
  </si>
  <si>
    <t>ESET NOD32 Mail Security для Linux/BSD/Solaris newsale for 91 mailboxes</t>
  </si>
  <si>
    <t>ESET NOD32 Mail Security для Linux/BSD/Solaris newsale for 92 mailboxes</t>
  </si>
  <si>
    <t>ESET NOD32 Mail Security для Linux/BSD/Solaris newsale for 93 mailboxes</t>
  </si>
  <si>
    <t>ESET NOD32 Mail Security для Linux/BSD/Solaris newsale for 94 mailboxes</t>
  </si>
  <si>
    <t>ESET NOD32 Mail Security для Linux/BSD/Solaris newsale for 95 mailboxes</t>
  </si>
  <si>
    <t>ESET NOD32 Mail Security для Linux/BSD/Solaris newsale for 96 mailboxes</t>
  </si>
  <si>
    <t>ESET NOD32 Mail Security для Linux/BSD/Solaris newsale for 97 mailboxes</t>
  </si>
  <si>
    <t>ESET NOD32 Mail Security для Linux/BSD/Solaris newsale for 98 mailboxes</t>
  </si>
  <si>
    <t>ESET NOD32 Mail Security для Linux/BSD/Solaris newsale for 99 mailboxes</t>
  </si>
  <si>
    <t>ESET NOD32 Mail Security для Linux/BSD/Solaris newsale for 100 mailboxes</t>
  </si>
  <si>
    <t>ESET NOD32 Mail Security для Linux/BSD/Solaris newsale for 101 mailboxes</t>
  </si>
  <si>
    <t>ESET NOD32 Mail Security для Linux/BSD/Solaris newsale for 102 mailboxes</t>
  </si>
  <si>
    <t>ESET NOD32 Mail Security для Linux/BSD/Solaris newsale for 103 mailboxes</t>
  </si>
  <si>
    <t>ESET NOD32 Mail Security для Linux/BSD/Solaris newsale for 104 mailboxes</t>
  </si>
  <si>
    <t>ESET NOD32 Mail Security для Linux/BSD/Solaris newsale for 105 mailboxes</t>
  </si>
  <si>
    <t>ESET NOD32 Mail Security для Linux/BSD/Solaris newsale for 106 mailboxes</t>
  </si>
  <si>
    <t>ESET NOD32 Mail Security для Linux/BSD/Solaris newsale for 107 mailboxes</t>
  </si>
  <si>
    <t>ESET NOD32 Mail Security для Linux/BSD/Solaris newsale for 108 mailboxes</t>
  </si>
  <si>
    <t>ESET NOD32 Mail Security для Linux/BSD/Solaris newsale for 109 mailboxes</t>
  </si>
  <si>
    <t>ESET NOD32 Mail Security для Linux/BSD/Solaris newsale for 110 mailboxes</t>
  </si>
  <si>
    <t>ESET NOD32 Mail Security для Linux/BSD/Solaris newsale for 111 mailboxes</t>
  </si>
  <si>
    <t>ESET NOD32 Mail Security для Linux/BSD/Solaris newsale for 112 mailboxes</t>
  </si>
  <si>
    <t>ESET NOD32 Mail Security для Linux/BSD/Solaris newsale for 113 mailboxes</t>
  </si>
  <si>
    <t>ESET NOD32 Mail Security для Linux/BSD/Solaris newsale for 114 mailboxes</t>
  </si>
  <si>
    <t>ESET NOD32 Mail Security для Linux/BSD/Solaris newsale for 115 mailboxes</t>
  </si>
  <si>
    <t>ESET NOD32 Mail Security для Linux/BSD/Solaris newsale for 116 mailboxes</t>
  </si>
  <si>
    <t>ESET NOD32 Mail Security для Linux/BSD/Solaris newsale for 117 mailboxes</t>
  </si>
  <si>
    <t>ESET NOD32 Mail Security для Linux/BSD/Solaris newsale for 118 mailboxes</t>
  </si>
  <si>
    <t>ESET NOD32 Mail Security для Linux/BSD/Solaris newsale for 119 mailboxes</t>
  </si>
  <si>
    <t>ESET NOD32 Mail Security для Linux/BSD/Solaris newsale for 120 mailboxes</t>
  </si>
  <si>
    <t>ESET NOD32 Mail Security для Linux/BSD/Solaris newsale for 121 mailboxes</t>
  </si>
  <si>
    <t>ESET NOD32 Mail Security для Linux/BSD/Solaris newsale for 122 mailboxes</t>
  </si>
  <si>
    <t>ESET NOD32 Mail Security для Linux/BSD/Solaris newsale for 123 mailboxes</t>
  </si>
  <si>
    <t>ESET NOD32 Mail Security для Linux/BSD/Solaris newsale for 124 mailboxes</t>
  </si>
  <si>
    <t>ESET NOD32 Mail Security для Linux/BSD/Solaris newsale for 125 mailboxes</t>
  </si>
  <si>
    <t>ESET NOD32 Mail Security для Linux/BSD/Solaris newsale for 126 mailboxes</t>
  </si>
  <si>
    <t>ESET NOD32 Mail Security для Linux/BSD/Solaris newsale for 127 mailboxes</t>
  </si>
  <si>
    <t>ESET NOD32 Mail Security для Linux/BSD/Solaris newsale for 128 mailboxes</t>
  </si>
  <si>
    <t>ESET NOD32 Mail Security для Linux/BSD/Solaris newsale for 129 mailboxes</t>
  </si>
  <si>
    <t>ESET NOD32 Mail Security для Linux/BSD/Solaris newsale for 130 mailboxes</t>
  </si>
  <si>
    <t>ESET NOD32 Mail Security для Linux/BSD/Solaris newsale for 131 mailboxes</t>
  </si>
  <si>
    <t>ESET NOD32 Mail Security для Linux/BSD/Solaris newsale for 132 mailboxes</t>
  </si>
  <si>
    <t>ESET NOD32 Mail Security для Linux/BSD/Solaris newsale for 133 mailboxes</t>
  </si>
  <si>
    <t>ESET NOD32 Mail Security для Linux/BSD/Solaris newsale for 134 mailboxes</t>
  </si>
  <si>
    <t>ESET NOD32 Mail Security для Linux/BSD/Solaris newsale for 135 mailboxes</t>
  </si>
  <si>
    <t>ESET NOD32 Mail Security для Linux/BSD/Solaris newsale for 136 mailboxes</t>
  </si>
  <si>
    <t>ESET NOD32 Mail Security для Linux/BSD/Solaris newsale for 137 mailboxes</t>
  </si>
  <si>
    <t>ESET NOD32 Mail Security для Linux/BSD/Solaris newsale for 138 mailboxes</t>
  </si>
  <si>
    <t>ESET NOD32 Mail Security для Linux/BSD/Solaris newsale for 139 mailboxes</t>
  </si>
  <si>
    <t>ESET NOD32 Mail Security для Linux/BSD/Solaris newsale for 140 mailboxes</t>
  </si>
  <si>
    <t>ESET NOD32 Mail Security для Linux/BSD/Solaris newsale for 141 mailboxes</t>
  </si>
  <si>
    <t>ESET NOD32 Mail Security для Linux/BSD/Solaris newsale for 142 mailboxes</t>
  </si>
  <si>
    <t>ESET NOD32 Mail Security для Linux/BSD/Solaris newsale for 143 mailboxes</t>
  </si>
  <si>
    <t>ESET NOD32 Mail Security для Linux/BSD/Solaris newsale for 144 mailboxes</t>
  </si>
  <si>
    <t>ESET NOD32 Mail Security для Linux/BSD/Solaris newsale for 145 mailboxes</t>
  </si>
  <si>
    <t>ESET NOD32 Mail Security для Linux/BSD/Solaris newsale for 146 mailboxes</t>
  </si>
  <si>
    <t>ESET NOD32 Mail Security для Linux/BSD/Solaris newsale for 147 mailboxes</t>
  </si>
  <si>
    <t>ESET NOD32 Mail Security для Linux/BSD/Solaris newsale for 148 mailboxes</t>
  </si>
  <si>
    <t>ESET NOD32 Mail Security для Linux/BSD/Solaris newsale for 149 mailboxes</t>
  </si>
  <si>
    <t>ESET NOD32 Mail Security для Linux/BSD/Solaris newsale for 150 mailboxes</t>
  </si>
  <si>
    <t>ESET NOD32 Mail Security для Linux/BSD/Solaris newsale for 151 mailboxes</t>
  </si>
  <si>
    <t>ESET NOD32 Mail Security для Linux/BSD/Solaris newsale for 152 mailboxes</t>
  </si>
  <si>
    <t>ESET NOD32 Mail Security для Linux/BSD/Solaris newsale for 153 mailboxes</t>
  </si>
  <si>
    <t>ESET NOD32 Mail Security для Linux/BSD/Solaris newsale for 154 mailboxes</t>
  </si>
  <si>
    <t>ESET NOD32 Mail Security для Linux/BSD/Solaris newsale for 155 mailboxes</t>
  </si>
  <si>
    <t>ESET NOD32 Mail Security для Linux/BSD/Solaris newsale for 156 mailboxes</t>
  </si>
  <si>
    <t>ESET NOD32 Mail Security для Linux/BSD/Solaris newsale for 157 mailboxes</t>
  </si>
  <si>
    <t>ESET NOD32 Mail Security для Linux/BSD/Solaris newsale for 158 mailboxes</t>
  </si>
  <si>
    <t>ESET NOD32 Mail Security для Linux/BSD/Solaris newsale for 159 mailboxes</t>
  </si>
  <si>
    <t>ESET NOD32 Mail Security для Linux/BSD/Solaris newsale for 160 mailboxes</t>
  </si>
  <si>
    <t>ESET NOD32 Mail Security для Linux/BSD/Solaris newsale for 161 mailboxes</t>
  </si>
  <si>
    <t>ESET NOD32 Mail Security для Linux/BSD/Solaris newsale for 162 mailboxes</t>
  </si>
  <si>
    <t>ESET NOD32 Mail Security для Linux/BSD/Solaris newsale for 163 mailboxes</t>
  </si>
  <si>
    <t>ESET NOD32 Mail Security для Linux/BSD/Solaris newsale for 164 mailboxes</t>
  </si>
  <si>
    <t>ESET NOD32 Mail Security для Linux/BSD/Solaris newsale for 165 mailboxes</t>
  </si>
  <si>
    <t>ESET NOD32 Mail Security для Linux/BSD/Solaris newsale for 166 mailboxes</t>
  </si>
  <si>
    <t>ESET NOD32 Mail Security для Linux/BSD/Solaris newsale for 167 mailboxes</t>
  </si>
  <si>
    <t>ESET NOD32 Mail Security для Linux/BSD/Solaris newsale for 168 mailboxes</t>
  </si>
  <si>
    <t>ESET NOD32 Mail Security для Linux/BSD/Solaris newsale for 169 mailboxes</t>
  </si>
  <si>
    <t>ESET NOD32 Mail Security для Linux/BSD/Solaris newsale for 170 mailboxes</t>
  </si>
  <si>
    <t>ESET NOD32 Mail Security для Linux/BSD/Solaris newsale for 171 mailboxes</t>
  </si>
  <si>
    <t>ESET NOD32 Mail Security для Linux/BSD/Solaris newsale for 172 mailboxes</t>
  </si>
  <si>
    <t>ESET NOD32 Mail Security для Linux/BSD/Solaris newsale for 173 mailboxes</t>
  </si>
  <si>
    <t>ESET NOD32 Mail Security для Linux/BSD/Solaris newsale for 174 mailboxes</t>
  </si>
  <si>
    <t>ESET NOD32 Mail Security для Linux/BSD/Solaris newsale for 175 mailboxes</t>
  </si>
  <si>
    <t>ESET NOD32 Mail Security для Linux/BSD/Solaris newsale for 176 mailboxes</t>
  </si>
  <si>
    <t>ESET NOD32 Mail Security для Linux/BSD/Solaris newsale for 177 mailboxes</t>
  </si>
  <si>
    <t>ESET NOD32 Mail Security для Linux/BSD/Solaris newsale for 178 mailboxes</t>
  </si>
  <si>
    <t>ESET NOD32 Mail Security для Linux/BSD/Solaris newsale for 179 mailboxes</t>
  </si>
  <si>
    <t>ESET NOD32 Mail Security для Linux/BSD/Solaris newsale for 180 mailboxes</t>
  </si>
  <si>
    <t>ESET NOD32 Mail Security для Linux/BSD/Solaris newsale for 181 mailboxes</t>
  </si>
  <si>
    <t>ESET NOD32 Mail Security для Linux/BSD/Solaris newsale for 182 mailboxes</t>
  </si>
  <si>
    <t>ESET NOD32 Mail Security для Linux/BSD/Solaris newsale for 183 mailboxes</t>
  </si>
  <si>
    <t>ESET NOD32 Mail Security для Linux/BSD/Solaris newsale for 184 mailboxes</t>
  </si>
  <si>
    <t>ESET NOD32 Mail Security для Linux/BSD/Solaris newsale for 185 mailboxes</t>
  </si>
  <si>
    <t>ESET NOD32 Mail Security для Linux/BSD/Solaris newsale for 186 mailboxes</t>
  </si>
  <si>
    <t>ESET NOD32 Mail Security для Linux/BSD/Solaris newsale for 187 mailboxes</t>
  </si>
  <si>
    <t>ESET NOD32 Mail Security для Linux/BSD/Solaris newsale for 188 mailboxes</t>
  </si>
  <si>
    <t>ESET NOD32 Mail Security для Linux/BSD/Solaris newsale for 189 mailboxes</t>
  </si>
  <si>
    <t>ESET NOD32 Mail Security для Linux/BSD/Solaris newsale for 190 mailboxes</t>
  </si>
  <si>
    <t>ESET NOD32 Mail Security для Linux/BSD/Solaris newsale for 191 mailboxes</t>
  </si>
  <si>
    <t>ESET NOD32 Mail Security для Linux/BSD/Solaris newsale for 192 mailboxes</t>
  </si>
  <si>
    <t>ESET NOD32 Mail Security для Linux/BSD/Solaris newsale for 193 mailboxes</t>
  </si>
  <si>
    <t>ESET NOD32 Mail Security для Linux/BSD/Solaris newsale for 194 mailboxes</t>
  </si>
  <si>
    <t>ESET NOD32 Mail Security для Linux/BSD/Solaris newsale for 195 mailboxes</t>
  </si>
  <si>
    <t>ESET NOD32 Mail Security для Linux/BSD/Solaris newsale for 196 mailboxes</t>
  </si>
  <si>
    <t>ESET NOD32 Mail Security для Linux/BSD/Solaris newsale for 197 mailboxes</t>
  </si>
  <si>
    <t>ESET NOD32 Mail Security для Linux/BSD/Solaris newsale for 198 mailboxes</t>
  </si>
  <si>
    <t>ESET NOD32 Mail Security для Linux/BSD/Solaris newsale for 199 mailboxes</t>
  </si>
  <si>
    <t>ESET NOD32 Mail Security для Linux/BSD/Solaris newsale for 200 mailboxes</t>
  </si>
  <si>
    <t>ESET NOD32 Mail Security для Linux/BSD/Solaris newsale for 210 mailboxes</t>
  </si>
  <si>
    <t>ESET NOD32 Mail Security для Linux/BSD/Solaris newsale for 220 mailboxes</t>
  </si>
  <si>
    <t>ESET NOD32 Mail Security для Linux/BSD/Solaris newsale for 230 mailboxes</t>
  </si>
  <si>
    <t>ESET NOD32 Mail Security для Linux/BSD/Solaris newsale for 240 mailboxes</t>
  </si>
  <si>
    <t>ESET NOD32 Mail Security для Linux/BSD/Solaris newsale for 250 mailboxes</t>
  </si>
  <si>
    <t>ESET NOD32 Mail Security для Linux/BSD/Solaris newsale for 260 mailboxes</t>
  </si>
  <si>
    <t>ESET NOD32 Mail Security для Linux/BSD/Solaris newsale for 270 mailboxes</t>
  </si>
  <si>
    <t>ESET NOD32 Mail Security для Linux/BSD/Solaris newsale for 280 mailboxes</t>
  </si>
  <si>
    <t>ESET NOD32 Mail Security для Linux/BSD/Solaris newsale for 290 mailboxes</t>
  </si>
  <si>
    <t>ESET NOD32 Mail Security для Linux/BSD/Solaris newsale for 300 mailboxes</t>
  </si>
  <si>
    <t>ESET NOD32 Mail Security для Linux/BSD/Solaris newsale for 310 mailboxes</t>
  </si>
  <si>
    <t>ESET NOD32 Mail Security для Linux/BSD/Solaris newsale for 320 mailboxes</t>
  </si>
  <si>
    <t>ESET NOD32 Mail Security для Linux/BSD/Solaris newsale for 330 mailboxes</t>
  </si>
  <si>
    <t>ESET NOD32 Mail Security для Linux/BSD/Solaris newsale for 340 mailboxes</t>
  </si>
  <si>
    <t>ESET NOD32 Mail Security для Linux/BSD/Solaris newsale for 350 mailboxes</t>
  </si>
  <si>
    <t>ESET NOD32 Mail Security для Linux/BSD/Solaris newsale for 360 mailboxes</t>
  </si>
  <si>
    <t>ESET NOD32 Mail Security для Linux/BSD/Solaris newsale for 370 mailboxes</t>
  </si>
  <si>
    <t>ESET NOD32 Mail Security для Linux/BSD/Solaris newsale for 380 mailboxes</t>
  </si>
  <si>
    <t>ESET NOD32 Mail Security для Linux/BSD/Solaris newsale for 390 mailboxes</t>
  </si>
  <si>
    <t>ESET NOD32 Mail Security для Linux/BSD/Solaris newsale for 400 mailboxes</t>
  </si>
  <si>
    <t>ESET NOD32 Mail Security для Linux/BSD/Solaris newsale for 410 mailboxes</t>
  </si>
  <si>
    <t>ESET NOD32 Mail Security для Linux/BSD/Solaris newsale for 420 mailboxes</t>
  </si>
  <si>
    <t>ESET NOD32 Mail Security для Linux/BSD/Solaris newsale for 430 mailboxes</t>
  </si>
  <si>
    <t>ESET NOD32 Mail Security для Linux/BSD/Solaris newsale for 440 mailboxes</t>
  </si>
  <si>
    <t>ESET NOD32 Mail Security для Linux/BSD/Solaris newsale for 450 mailboxes</t>
  </si>
  <si>
    <t>ESET NOD32 Mail Security для Linux/BSD/Solaris newsale for 460 mailboxes</t>
  </si>
  <si>
    <t>ESET NOD32 Mail Security для Linux/BSD/Solaris newsale for 470 mailboxes</t>
  </si>
  <si>
    <t>ESET NOD32 Mail Security для Linux/BSD/Solaris newsale for 480 mailboxes</t>
  </si>
  <si>
    <t>ESET NOD32 Mail Security для Linux/BSD/Solaris newsale for 490 mailboxes</t>
  </si>
  <si>
    <t>ESET NOD32 Mail Security для Linux/BSD/Solaris newsale for 500 mailboxes</t>
  </si>
  <si>
    <t>ESET NOD32 Mail Security для Linux/BSD/Solaris newsale for 525 mailboxes</t>
  </si>
  <si>
    <t>ESET NOD32 Mail Security для Linux/BSD/Solaris newsale for 550 mailboxes</t>
  </si>
  <si>
    <t>ESET NOD32 Mail Security для Linux/BSD/Solaris newsale for 575 mailboxes</t>
  </si>
  <si>
    <t>ESET NOD32 Mail Security для Linux/BSD/Solaris newsale for 600 mailboxes</t>
  </si>
  <si>
    <t>ESET NOD32 Mail Security для Linux/BSD/Solaris newsale for 625 mailboxes</t>
  </si>
  <si>
    <t>ESET NOD32 Mail Security для Linux/BSD/Solaris newsale for 650 mailboxes</t>
  </si>
  <si>
    <t>ESET NOD32 Mail Security для Linux/BSD/Solaris newsale for 675 mailboxes</t>
  </si>
  <si>
    <t>ESET NOD32 Mail Security для Linux/BSD/Solaris newsale for 700 mailboxes</t>
  </si>
  <si>
    <t>ESET NOD32 Mail Security для Linux/BSD/Solaris newsale for 725 mailboxes</t>
  </si>
  <si>
    <t>ESET NOD32 Mail Security для Linux/BSD/Solaris newsale for 750 mailboxes</t>
  </si>
  <si>
    <t>ESET NOD32 Mail Security для Linux/BSD/Solaris newsale for 775 mailboxes</t>
  </si>
  <si>
    <t>ESET NOD32 Mail Security для Linux/BSD/Solaris newsale for 800 mailboxes</t>
  </si>
  <si>
    <t>ESET NOD32 Mail Security для Linux/BSD/Solaris newsale for 825 mailboxes</t>
  </si>
  <si>
    <t>ESET NOD32 Mail Security для Linux/BSD/Solaris newsale for 850 mailboxes</t>
  </si>
  <si>
    <t>ESET NOD32 Mail Security для Linux/BSD/Solaris newsale for 875 mailboxes</t>
  </si>
  <si>
    <t>ESET NOD32 Mail Security для Linux/BSD/Solaris newsale for 900 mailboxes</t>
  </si>
  <si>
    <t>ESET NOD32 Mail Security для Linux/BSD/Solaris newsale for 925 mailboxes</t>
  </si>
  <si>
    <t>ESET NOD32 Mail Security для Linux/BSD/Solaris newsale for 950 mailboxes</t>
  </si>
  <si>
    <t>ESET NOD32 Mail Security для Linux/BSD/Solaris newsale for 975 mailboxes</t>
  </si>
  <si>
    <t>ESET NOD32 Mail Security для Linux/BSD/Solaris newsale for 1000 mailboxes</t>
  </si>
  <si>
    <t>3. ESET NOD32 Mail Security для Microsoft Exchange Server 50 почтовых ящиков:</t>
  </si>
  <si>
    <t xml:space="preserve">ENA –  ESET NOD32 Антивирус </t>
  </si>
  <si>
    <t>ESS –  ESET NOD32 Smart Security</t>
  </si>
  <si>
    <t>EMS – ESET NOD32 Mail Security для Microsoft Exchange Server</t>
  </si>
  <si>
    <t>KCL –  ESET NOD32 for Kerio Control</t>
  </si>
  <si>
    <t>KCT –  ESET NOD32 для Kerio Connect</t>
  </si>
  <si>
    <t>LMS –  ESET NOD32 Mail Security для Linux/BSD/Solaris</t>
  </si>
  <si>
    <r>
      <t xml:space="preserve">LGP </t>
    </r>
    <r>
      <rPr>
        <sz val="10"/>
        <rFont val="Calibri"/>
        <family val="2"/>
        <charset val="204"/>
      </rPr>
      <t xml:space="preserve">–   </t>
    </r>
    <r>
      <rPr>
        <sz val="10"/>
        <color indexed="8"/>
        <rFont val="Arial Cyr"/>
      </rPr>
      <t>ESET NOD32 for Gateway Security for Linux/BSD</t>
    </r>
  </si>
  <si>
    <t>ENM − ESET NOD32 Mobile Security</t>
  </si>
  <si>
    <t>ECS − ESET NOD32 Cybersecurity для MAC</t>
  </si>
  <si>
    <t>Предложение для компаний, которые единовременно планируют приобрести лицензии на
продукты ESET NOD32 сроком действия на 2 года. В этом случае цена лицензии составит 150%
от стоимости лицензии на этот же продукт сроком на 1 год..</t>
  </si>
  <si>
    <t>Для учебных заведений предоставляется единая СКИДКА 50% на все решения ESET NOD32, как
при покупке, так и при продлении лицензий.</t>
  </si>
  <si>
    <t>При покупке комплекта ESET NOD32 BE + ESET NOD32 for Mail Server, скидка в 40% дается на почтовый сервер. За исключением Kerio Connect</t>
  </si>
  <si>
    <r>
      <rPr>
        <b/>
        <sz val="10"/>
        <rFont val="Arial"/>
        <family val="2"/>
        <charset val="204"/>
      </rPr>
      <t>Миграция</t>
    </r>
    <r>
      <rPr>
        <sz val="10"/>
        <rFont val="Arial"/>
        <family val="2"/>
        <charset val="204"/>
      </rPr>
      <t xml:space="preserve"> (скидка при переходе с другого антивируса на ESET NOD32) - </t>
    </r>
    <r>
      <rPr>
        <b/>
        <sz val="10"/>
        <rFont val="Arial"/>
        <family val="2"/>
        <charset val="204"/>
      </rPr>
      <t>СКИДКА 40%.</t>
    </r>
    <r>
      <rPr>
        <sz val="10"/>
        <rFont val="Arial"/>
        <family val="2"/>
        <charset val="204"/>
      </rPr>
      <t xml:space="preserve"> Предложение актуально при миграции с аналогичных продуктов, которые официально B16продаются на территории РФ и стран СНГ, за исключением Украины.</t>
    </r>
  </si>
  <si>
    <r>
      <rPr>
        <b/>
        <sz val="10"/>
        <rFont val="Arial"/>
        <family val="2"/>
        <charset val="204"/>
      </rPr>
      <t>Для учебных заведений</t>
    </r>
    <r>
      <rPr>
        <sz val="10"/>
        <rFont val="Arial"/>
        <family val="2"/>
        <charset val="204"/>
      </rPr>
      <t xml:space="preserve"> предоставляется единая </t>
    </r>
    <r>
      <rPr>
        <b/>
        <sz val="10"/>
        <rFont val="Arial"/>
        <family val="2"/>
        <charset val="204"/>
      </rPr>
      <t xml:space="preserve">СКИДКА 50% </t>
    </r>
    <r>
      <rPr>
        <sz val="10"/>
        <rFont val="Arial"/>
        <family val="2"/>
        <charset val="204"/>
      </rPr>
      <t>на все решения ESET NOD32, как
при покупке, так и при продлении лицензий.</t>
    </r>
  </si>
  <si>
    <r>
      <t xml:space="preserve">Для </t>
    </r>
    <r>
      <rPr>
        <b/>
        <sz val="10"/>
        <rFont val="Arial"/>
        <family val="2"/>
        <charset val="204"/>
      </rPr>
      <t>медицинских учреждений</t>
    </r>
    <r>
      <rPr>
        <sz val="10"/>
        <rFont val="Arial"/>
        <family val="2"/>
        <charset val="204"/>
      </rPr>
      <t xml:space="preserve"> предоставляется единая </t>
    </r>
    <r>
      <rPr>
        <b/>
        <sz val="10"/>
        <rFont val="Arial"/>
        <family val="2"/>
        <charset val="204"/>
      </rPr>
      <t>СКИДКА 30%</t>
    </r>
    <r>
      <rPr>
        <sz val="10"/>
        <rFont val="Arial"/>
        <family val="2"/>
        <charset val="204"/>
      </rPr>
      <t xml:space="preserve"> на все решения ESET
NOD32, как при покупке, так и при продлении лицензий.</t>
    </r>
  </si>
  <si>
    <r>
      <rPr>
        <b/>
        <sz val="10"/>
        <color indexed="49"/>
        <rFont val="Arial"/>
        <family val="2"/>
        <charset val="204"/>
      </rPr>
      <t>Правило округления</t>
    </r>
    <r>
      <rPr>
        <b/>
        <sz val="10"/>
        <color indexed="59"/>
        <rFont val="Arial"/>
        <family val="2"/>
        <charset val="204"/>
      </rPr>
      <t xml:space="preserve">
</t>
    </r>
  </si>
  <si>
    <r>
      <t>1.</t>
    </r>
    <r>
      <rPr>
        <sz val="10"/>
        <rFont val="Arial"/>
        <family val="2"/>
        <charset val="204"/>
      </rPr>
      <t xml:space="preserve"> Требуется защита локальной компьютерной сети из 65 ПК и 5 серверов, так же требуется удаленное администрирование.</t>
    </r>
  </si>
  <si>
    <r>
      <t xml:space="preserve">ESET NOD32 Mail Security для Microsoft Exchange Server  для защиты  почтовых серверов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0" tint="-4.9989318521683403E-2"/>
        <rFont val="Arial"/>
        <family val="2"/>
        <charset val="204"/>
      </rPr>
      <t xml:space="preserve">Лицензия исчисляется количеством почтовых ящиков, обслуживаемых почтовым сервером.
Минимально возможная конфигурация должна включать 25 почтовых ящиков. 
Стоимость лицензий указана с НДС. </t>
    </r>
  </si>
  <si>
    <r>
      <rPr>
        <b/>
        <sz val="12"/>
        <color theme="0" tint="-4.9989318521683403E-2"/>
        <rFont val="Arial"/>
        <family val="2"/>
        <charset val="204"/>
      </rPr>
      <t>ESET NOD32 Mail Security для Linux/BSD/Solaris для защиты  почтовых серверов</t>
    </r>
    <r>
      <rPr>
        <b/>
        <sz val="10"/>
        <color theme="0" tint="-4.9989318521683403E-2"/>
        <rFont val="Arial"/>
        <family val="2"/>
        <charset val="204"/>
      </rPr>
      <t xml:space="preserve">       </t>
    </r>
    <r>
      <rPr>
        <sz val="10"/>
        <color theme="0" tint="-4.9989318521683403E-2"/>
        <rFont val="Arial"/>
        <family val="2"/>
        <charset val="204"/>
      </rPr>
      <t xml:space="preserve">                                                                                                                                 Лицензия исчисляется количеством почтовых ящиков, обслуживаемых почтовым сервером.
Минимально возможная конфигурация должна включать 25 почтовых ящиков.
Стоимость лицензий указана с НДС.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indexed="9"/>
        <rFont val="Arial"/>
        <family val="2"/>
        <charset val="204"/>
      </rPr>
      <t xml:space="preserve">
</t>
    </r>
  </si>
  <si>
    <t>NOD32-ENM-NS(CARD)-1-1</t>
  </si>
  <si>
    <t>ESET NOD32 Mobile Security -  лицензия на 1 год на 1 мобильное устройство</t>
  </si>
  <si>
    <t xml:space="preserve">ESET NOD32 Антивирус , ESET NOD32 Smart Security, ESET NOD32 Антивирус Mobile                                                                                       
                                                                                                                                                                                                                               Лицензия предназначена для домашнего использования.                                                                                                                                          ESET NOD32 Smart Security включает в себя антивирус, персональный файервол и антиспам.
Стоимость лицензий указана с НДС. </t>
  </si>
  <si>
    <t>NOD32-ENA-1220(KEY)-1-1</t>
  </si>
  <si>
    <t>NOD32-ESS-1220(KEY)-1-1</t>
  </si>
  <si>
    <t>ESET NOD32 Smart Security+ расширенный функционал - универсальная электронная лицензия на 1 год на 3ПК или продление на 20 месяцев</t>
  </si>
  <si>
    <t>ESET NOD32 Антивирус + расширенный функционал  - универсальная  электронная лицензия на 1 год на 3ПК или продление на 20 месяцев</t>
  </si>
  <si>
    <t>ESET NOD32 Smart Security+ Bonus + расширенный функционал -универсальная  лицензия на 1 год на 3ПК или продление на 20 месяцев</t>
  </si>
  <si>
    <r>
      <rPr>
        <b/>
        <sz val="12"/>
        <color theme="0" tint="-4.9989318521683403E-2"/>
        <rFont val="Arial"/>
        <family val="2"/>
        <charset val="204"/>
      </rPr>
      <t xml:space="preserve"> ESET NOD32 Mail Security для IBM Lotus Domino  </t>
    </r>
    <r>
      <rPr>
        <sz val="10"/>
        <color theme="0" tint="-4.9989318521683403E-2"/>
        <rFont val="Arial"/>
        <family val="2"/>
        <charset val="204"/>
      </rPr>
      <t xml:space="preserve">                                                                                                                     Лицензия исчисляется количеством почтовых ящиков, обслуживаемых почтовым сервером.
Минимально возможная конфигурация должна включать 25 почтовых ящиков.
Стоимость лицензий указана с НДС.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indexed="9"/>
        <rFont val="Arial"/>
        <family val="2"/>
        <charset val="204"/>
      </rPr>
      <t xml:space="preserve">
</t>
    </r>
  </si>
  <si>
    <t xml:space="preserve">ESET NOD32 Mail Security для IBM Lotus Domino  </t>
  </si>
  <si>
    <t>Цена на лицензии ESET NOD32 Smart Security Business Edition (SBE). Лицензия ESET NOD32 SBE предназначена для защиты рабочих станций и файловых серверов под управлением Windows OS, Novell и Linux.  Решение также включает в себя  модуль удаленного администрирования ESET Remote Administrator.</t>
  </si>
  <si>
    <t xml:space="preserve">DMS – ESET NOD32  Mail Security  для IBM  Lotus Domino </t>
  </si>
  <si>
    <r>
      <t xml:space="preserve">ВНИМАНИЕ!                                                              </t>
    </r>
    <r>
      <rPr>
        <b/>
        <sz val="10"/>
        <color theme="1"/>
        <rFont val="Arial Cyr"/>
        <charset val="204"/>
      </rPr>
      <t xml:space="preserve">Новая версия ESET NOD32 Mail Security для IBM Lotus Domino Domino доступна к заказу! </t>
    </r>
  </si>
  <si>
    <t>ESET NOD32 Antivirus Business Edition newsale for 5 user</t>
  </si>
  <si>
    <t>ESET NOD32 Antivirus Business Edition newsale for 6 user</t>
  </si>
  <si>
    <t>ESET NOD32 Antivirus Business Edition newsale for 7 user</t>
  </si>
  <si>
    <t>ESET NOD32 Antivirus Business Edition newsale for 8 user</t>
  </si>
  <si>
    <t>ESET NOD32 Antivirus Business Edition newsale for 9 user</t>
  </si>
  <si>
    <t>ESET NOD32 Antivirus Business Edition newsale for 10 user</t>
  </si>
  <si>
    <t>ESET NOD32 Antivirus Business Edition newsale for 11 user</t>
  </si>
  <si>
    <t>ESET NOD32 Antivirus Business Edition newsale for 12 user</t>
  </si>
  <si>
    <t>ESET NOD32 Antivirus Business Edition newsale for 13 user</t>
  </si>
  <si>
    <t>ESET NOD32 Antivirus Business Edition newsale for 14 user</t>
  </si>
  <si>
    <t>ESET NOD32 Antivirus Business Edition newsale for 15 user</t>
  </si>
  <si>
    <t>ESET NOD32 Antivirus Business Edition newsale for 16 user</t>
  </si>
  <si>
    <t>ESET NOD32 Antivirus Business Edition newsale for 17 user</t>
  </si>
  <si>
    <t>ESET NOD32 Antivirus Business Edition newsale for 18 user</t>
  </si>
  <si>
    <t>ESET NOD32 Antivirus Business Edition newsale for 19 user</t>
  </si>
  <si>
    <t>ESET NOD32 Antivirus Business Edition newsale for 20 user</t>
  </si>
  <si>
    <t>ESET NOD32 Antivirus Business Edition newsale for 21 user</t>
  </si>
  <si>
    <t>ESET NOD32 Antivirus Business Edition newsale for 22 user</t>
  </si>
  <si>
    <t>ESET NOD32 Antivirus Business Edition newsale for 23 user</t>
  </si>
  <si>
    <t>ESET NOD32 Antivirus Business Edition newsale for 24 user</t>
  </si>
  <si>
    <t>ESET NOD32 Antivirus Business Edition newsale for 25 user</t>
  </si>
  <si>
    <t>ESET NOD32 Antivirus Business Edition newsale for 26 user</t>
  </si>
  <si>
    <t>ESET NOD32 Antivirus Business Edition newsale for 27 user</t>
  </si>
  <si>
    <t>ESET NOD32 Antivirus Business Edition newsale for 28 user</t>
  </si>
  <si>
    <t>ESET NOD32 Antivirus Business Edition newsale for 29 user</t>
  </si>
  <si>
    <t>ESET NOD32 Antivirus Business Edition newsale for 30 user</t>
  </si>
  <si>
    <t>ESET NOD32 Antivirus Business Edition newsale for 31 user</t>
  </si>
  <si>
    <t>ESET NOD32 Antivirus Business Edition newsale for 32 user</t>
  </si>
  <si>
    <t>ESET NOD32 Antivirus Business Edition newsale for 33 user</t>
  </si>
  <si>
    <t>ESET NOD32 Antivirus Business Edition newsale for 34 user</t>
  </si>
  <si>
    <t>ESET NOD32 Antivirus Business Edition newsale for 35 user</t>
  </si>
  <si>
    <t>ESET NOD32 Antivirus Business Edition newsale for 36 user</t>
  </si>
  <si>
    <t>ESET NOD32 Antivirus Business Edition newsale for 37 user</t>
  </si>
  <si>
    <t>ESET NOD32 Antivirus Business Edition newsale for 38 user</t>
  </si>
  <si>
    <t>ESET NOD32 Antivirus Business Edition newsale for 39 user</t>
  </si>
  <si>
    <t>ESET NOD32 Antivirus Business Edition newsale for 40 user</t>
  </si>
  <si>
    <t>ESET NOD32 Antivirus Business Edition newsale for 41 user</t>
  </si>
  <si>
    <t>ESET NOD32 Antivirus Business Edition newsale for 42 user</t>
  </si>
  <si>
    <t>ESET NOD32 Antivirus Business Edition newsale for 43 user</t>
  </si>
  <si>
    <t>ESET NOD32 Antivirus Business Edition newsale for 44 user</t>
  </si>
  <si>
    <t>ESET NOD32 Antivirus Business Edition newsale for 45 user</t>
  </si>
  <si>
    <t>ESET NOD32 Antivirus Business Edition newsale for 46 user</t>
  </si>
  <si>
    <t>ESET NOD32 Antivirus Business Edition newsale for 47 user</t>
  </si>
  <si>
    <t>ESET NOD32 Antivirus Business Edition newsale for 48 user</t>
  </si>
  <si>
    <t>ESET NOD32 Antivirus Business Edition newsale for 49 user</t>
  </si>
  <si>
    <t>ESET NOD32 Antivirus Business Edition newsale for 50 user</t>
  </si>
  <si>
    <t>ESET NOD32 Antivirus Business Edition newsale for 51 user</t>
  </si>
  <si>
    <t>ESET NOD32 Antivirus Business Edition newsale for 52 user</t>
  </si>
  <si>
    <t>ESET NOD32 Antivirus Business Edition newsale for 53 user</t>
  </si>
  <si>
    <t>ESET NOD32 Antivirus Business Edition newsale for 54 user</t>
  </si>
  <si>
    <t>ESET NOD32 Antivirus Business Edition newsale for 55 user</t>
  </si>
  <si>
    <t>ESET NOD32 Antivirus Business Edition newsale for 56 user</t>
  </si>
  <si>
    <t>ESET NOD32 Antivirus Business Edition newsale for 57 user</t>
  </si>
  <si>
    <t>ESET NOD32 Antivirus Business Edition newsale for 58 user</t>
  </si>
  <si>
    <t>ESET NOD32 Antivirus Business Edition newsale for 59 user</t>
  </si>
  <si>
    <t>ESET NOD32 Antivirus Business Edition newsale for 60 user</t>
  </si>
  <si>
    <t>ESET NOD32 Antivirus Business Edition newsale for 61 user</t>
  </si>
  <si>
    <t>ESET NOD32 Antivirus Business Edition newsale for 62 user</t>
  </si>
  <si>
    <t>ESET NOD32 Antivirus Business Edition newsale for 63 user</t>
  </si>
  <si>
    <t>ESET NOD32 Antivirus Business Edition newsale for 64 user</t>
  </si>
  <si>
    <t>ESET NOD32 Antivirus Business Edition newsale for 65 user</t>
  </si>
  <si>
    <t>ESET NOD32 Antivirus Business Edition newsale for 66 user</t>
  </si>
  <si>
    <t>ESET NOD32 Antivirus Business Edition newsale for 67 user</t>
  </si>
  <si>
    <t>ESET NOD32 Antivirus Business Edition newsale for 68 user</t>
  </si>
  <si>
    <t>ESET NOD32 Antivirus Business Edition newsale for 69 user</t>
  </si>
  <si>
    <t>ESET NOD32 Antivirus Business Edition newsale for 70 user</t>
  </si>
  <si>
    <t>ESET NOD32 Antivirus Business Edition newsale for 71 user</t>
  </si>
  <si>
    <t>ESET NOD32 Antivirus Business Edition newsale for 72 user</t>
  </si>
  <si>
    <t>ESET NOD32 Antivirus Business Edition newsale for 73 user</t>
  </si>
  <si>
    <t>ESET NOD32 Antivirus Business Edition newsale for 74 user</t>
  </si>
  <si>
    <t>ESET NOD32 Antivirus Business Edition newsale for 75 user</t>
  </si>
  <si>
    <t>ESET NOD32 Antivirus Business Edition newsale for 76 user</t>
  </si>
  <si>
    <t>ESET NOD32 Antivirus Business Edition newsale for 77 user</t>
  </si>
  <si>
    <t>ESET NOD32 Antivirus Business Edition newsale for 78 user</t>
  </si>
  <si>
    <t>ESET NOD32 Antivirus Business Edition newsale for 79 user</t>
  </si>
  <si>
    <t>ESET NOD32 Antivirus Business Edition newsale for 80 user</t>
  </si>
  <si>
    <t>ESET NOD32 Antivirus Business Edition newsale for 81 user</t>
  </si>
  <si>
    <t>ESET NOD32 Antivirus Business Edition newsale for 82 user</t>
  </si>
  <si>
    <t>ESET NOD32 Antivirus Business Edition newsale for 83 user</t>
  </si>
  <si>
    <t>ESET NOD32 Antivirus Business Edition newsale for 84 user</t>
  </si>
  <si>
    <t>ESET NOD32 Antivirus Business Edition newsale for 85 user</t>
  </si>
  <si>
    <t>ESET NOD32 Antivirus Business Edition newsale for 86 user</t>
  </si>
  <si>
    <t>ESET NOD32 Antivirus Business Edition newsale for 87 user</t>
  </si>
  <si>
    <t>ESET NOD32 Antivirus Business Edition newsale for 88 user</t>
  </si>
  <si>
    <t>ESET NOD32 Antivirus Business Edition newsale for 89 user</t>
  </si>
  <si>
    <t>ESET NOD32 Antivirus Business Edition newsale for 90 user</t>
  </si>
  <si>
    <t>ESET NOD32 Antivirus Business Edition newsale for 91 user</t>
  </si>
  <si>
    <t>ESET NOD32 Antivirus Business Edition newsale for 92 user</t>
  </si>
  <si>
    <t>ESET NOD32 Antivirus Business Edition newsale for 93 user</t>
  </si>
  <si>
    <t>ESET NOD32 Antivirus Business Edition newsale for 94 user</t>
  </si>
  <si>
    <t>ESET NOD32 Antivirus Business Edition newsale for 95 user</t>
  </si>
  <si>
    <t>ESET NOD32 Antivirus Business Edition newsale for 96 user</t>
  </si>
  <si>
    <t>ESET NOD32 Antivirus Business Edition newsale for 97 user</t>
  </si>
  <si>
    <t>ESET NOD32 Antivirus Business Edition newsale for 98 user</t>
  </si>
  <si>
    <t>ESET NOD32 Antivirus Business Edition newsale for 99 user</t>
  </si>
  <si>
    <t>ESET NOD32 Antivirus Business Edition newsale for 100 user</t>
  </si>
  <si>
    <t>ESET NOD32 Antivirus Business Edition newsale for 101 user</t>
  </si>
  <si>
    <t>ESET NOD32 Antivirus Business Edition newsale for 102 user</t>
  </si>
  <si>
    <t>ESET NOD32 Antivirus Business Edition newsale for 103 user</t>
  </si>
  <si>
    <t>ESET NOD32 Antivirus Business Edition newsale for 104 user</t>
  </si>
  <si>
    <t>ESET NOD32 Antivirus Business Edition newsale for 105 user</t>
  </si>
  <si>
    <t>ESET NOD32 Antivirus Business Edition newsale for 106 user</t>
  </si>
  <si>
    <t>ESET NOD32 Antivirus Business Edition newsale for 107 user</t>
  </si>
  <si>
    <t>ESET NOD32 Antivirus Business Edition newsale for 108 user</t>
  </si>
  <si>
    <t>ESET NOD32 Antivirus Business Edition newsale for 109 user</t>
  </si>
  <si>
    <t>ESET NOD32 Antivirus Business Edition newsale for 110 user</t>
  </si>
  <si>
    <t>ESET NOD32 Antivirus Business Edition newsale for 111 user</t>
  </si>
  <si>
    <t>ESET NOD32 Antivirus Business Edition newsale for 112 user</t>
  </si>
  <si>
    <t>ESET NOD32 Antivirus Business Edition newsale for 113 user</t>
  </si>
  <si>
    <t>ESET NOD32 Antivirus Business Edition newsale for 114 user</t>
  </si>
  <si>
    <t>ESET NOD32 Antivirus Business Edition newsale for 115 user</t>
  </si>
  <si>
    <t>ESET NOD32 Antivirus Business Edition newsale for 116 user</t>
  </si>
  <si>
    <t>ESET NOD32 Antivirus Business Edition newsale for 117 user</t>
  </si>
  <si>
    <t>ESET NOD32 Antivirus Business Edition newsale for 118 user</t>
  </si>
  <si>
    <t>ESET NOD32 Antivirus Business Edition newsale for 119 user</t>
  </si>
  <si>
    <t>ESET NOD32 Antivirus Business Edition newsale for 120 user</t>
  </si>
  <si>
    <t>ESET NOD32 Antivirus Business Edition newsale for 121 user</t>
  </si>
  <si>
    <t>ESET NOD32 Antivirus Business Edition newsale for 122 user</t>
  </si>
  <si>
    <t>ESET NOD32 Antivirus Business Edition newsale for 123 user</t>
  </si>
  <si>
    <t>ESET NOD32 Antivirus Business Edition newsale for 124 user</t>
  </si>
  <si>
    <t>ESET NOD32 Antivirus Business Edition newsale for 125 user</t>
  </si>
  <si>
    <t>ESET NOD32 Antivirus Business Edition newsale for 126 user</t>
  </si>
  <si>
    <t>ESET NOD32 Antivirus Business Edition newsale for 127 user</t>
  </si>
  <si>
    <t>ESET NOD32 Antivirus Business Edition newsale for 128 user</t>
  </si>
  <si>
    <t>ESET NOD32 Antivirus Business Edition newsale for 129 user</t>
  </si>
  <si>
    <t>ESET NOD32 Antivirus Business Edition newsale for 130 user</t>
  </si>
  <si>
    <t>ESET NOD32 Antivirus Business Edition newsale for 131 user</t>
  </si>
  <si>
    <t>ESET NOD32 Antivirus Business Edition newsale for 132 user</t>
  </si>
  <si>
    <t>ESET NOD32 Antivirus Business Edition newsale for 133 user</t>
  </si>
  <si>
    <t>ESET NOD32 Antivirus Business Edition newsale for 134 user</t>
  </si>
  <si>
    <t>ESET NOD32 Antivirus Business Edition newsale for 135 user</t>
  </si>
  <si>
    <t>ESET NOD32 Antivirus Business Edition newsale for 136 user</t>
  </si>
  <si>
    <t>ESET NOD32 Antivirus Business Edition newsale for 137 user</t>
  </si>
  <si>
    <t>ESET NOD32 Antivirus Business Edition newsale for 138 user</t>
  </si>
  <si>
    <t>ESET NOD32 Antivirus Business Edition newsale for 139 user</t>
  </si>
  <si>
    <t>ESET NOD32 Antivirus Business Edition newsale for 140 user</t>
  </si>
  <si>
    <t>ESET NOD32 Antivirus Business Edition newsale for 141 user</t>
  </si>
  <si>
    <t>ESET NOD32 Antivirus Business Edition newsale for 142 user</t>
  </si>
  <si>
    <t>ESET NOD32 Antivirus Business Edition newsale for 143 user</t>
  </si>
  <si>
    <t>ESET NOD32 Antivirus Business Edition newsale for 144 user</t>
  </si>
  <si>
    <t>ESET NOD32 Antivirus Business Edition newsale for 145 user</t>
  </si>
  <si>
    <t>ESET NOD32 Antivirus Business Edition newsale for 146 user</t>
  </si>
  <si>
    <t>ESET NOD32 Antivirus Business Edition newsale for 147 user</t>
  </si>
  <si>
    <t>ESET NOD32 Antivirus Business Edition newsale for 148 user</t>
  </si>
  <si>
    <t>ESET NOD32 Antivirus Business Edition newsale for 149 user</t>
  </si>
  <si>
    <t>ESET NOD32 Antivirus Business Edition newsale for 150 user</t>
  </si>
  <si>
    <t>ESET NOD32 Antivirus Business Edition newsale for 151 user</t>
  </si>
  <si>
    <t>ESET NOD32 Antivirus Business Edition newsale for 152 user</t>
  </si>
  <si>
    <t>ESET NOD32 Antivirus Business Edition newsale for 153 user</t>
  </si>
  <si>
    <t>ESET NOD32 Antivirus Business Edition newsale for 154 user</t>
  </si>
  <si>
    <t>ESET NOD32 Antivirus Business Edition newsale for 155 user</t>
  </si>
  <si>
    <t>ESET NOD32 Antivirus Business Edition newsale for 156 user</t>
  </si>
  <si>
    <t>ESET NOD32 Antivirus Business Edition newsale for 157 user</t>
  </si>
  <si>
    <t>ESET NOD32 Antivirus Business Edition newsale for 158 user</t>
  </si>
  <si>
    <t>ESET NOD32 Antivirus Business Edition newsale for 159 user</t>
  </si>
  <si>
    <t>ESET NOD32 Antivirus Business Edition newsale for 160 user</t>
  </si>
  <si>
    <t>ESET NOD32 Antivirus Business Edition newsale for 161 user</t>
  </si>
  <si>
    <t>ESET NOD32 Antivirus Business Edition newsale for 162 user</t>
  </si>
  <si>
    <t>ESET NOD32 Antivirus Business Edition newsale for 163 user</t>
  </si>
  <si>
    <t>ESET NOD32 Antivirus Business Edition newsale for 164 user</t>
  </si>
  <si>
    <t>ESET NOD32 Antivirus Business Edition newsale for 165 user</t>
  </si>
  <si>
    <t>ESET NOD32 Antivirus Business Edition newsale for 166 user</t>
  </si>
  <si>
    <t>ESET NOD32 Antivirus Business Edition newsale for 167 user</t>
  </si>
  <si>
    <t>ESET NOD32 Antivirus Business Edition newsale for 168 user</t>
  </si>
  <si>
    <t>ESET NOD32 Antivirus Business Edition newsale for 169 user</t>
  </si>
  <si>
    <t>ESET NOD32 Antivirus Business Edition newsale for 170 user</t>
  </si>
  <si>
    <t>ESET NOD32 Antivirus Business Edition newsale for 171 user</t>
  </si>
  <si>
    <t>ESET NOD32 Antivirus Business Edition newsale for 172 user</t>
  </si>
  <si>
    <t>ESET NOD32 Antivirus Business Edition newsale for 173 user</t>
  </si>
  <si>
    <t>ESET NOD32 Antivirus Business Edition newsale for 174 user</t>
  </si>
  <si>
    <t>ESET NOD32 Antivirus Business Edition newsale for 175 user</t>
  </si>
  <si>
    <t>ESET NOD32 Antivirus Business Edition newsale for 176 user</t>
  </si>
  <si>
    <t>ESET NOD32 Antivirus Business Edition newsale for 177 user</t>
  </si>
  <si>
    <t>ESET NOD32 Antivirus Business Edition newsale for 178 user</t>
  </si>
  <si>
    <t>ESET NOD32 Antivirus Business Edition newsale for 179 user</t>
  </si>
  <si>
    <t>ESET NOD32 Antivirus Business Edition newsale for 180 user</t>
  </si>
  <si>
    <t>ESET NOD32 Antivirus Business Edition newsale for 181 user</t>
  </si>
  <si>
    <t>ESET NOD32 Antivirus Business Edition newsale for 182 user</t>
  </si>
  <si>
    <t>ESET NOD32 Antivirus Business Edition newsale for 183 user</t>
  </si>
  <si>
    <t>ESET NOD32 Antivirus Business Edition newsale for 184 user</t>
  </si>
  <si>
    <t>ESET NOD32 Antivirus Business Edition newsale for 185 user</t>
  </si>
  <si>
    <t>ESET NOD32 Antivirus Business Edition newsale for 186 user</t>
  </si>
  <si>
    <t>ESET NOD32 Antivirus Business Edition newsale for 187 user</t>
  </si>
  <si>
    <t>ESET NOD32 Antivirus Business Edition newsale for 188 user</t>
  </si>
  <si>
    <t>ESET NOD32 Antivirus Business Edition newsale for 189 user</t>
  </si>
  <si>
    <t>ESET NOD32 Antivirus Business Edition newsale for 190 user</t>
  </si>
  <si>
    <t>ESET NOD32 Antivirus Business Edition newsale for 191 user</t>
  </si>
  <si>
    <t>ESET NOD32 Antivirus Business Edition newsale for 192 user</t>
  </si>
  <si>
    <t>ESET NOD32 Antivirus Business Edition newsale for 193 user</t>
  </si>
  <si>
    <t>ESET NOD32 Antivirus Business Edition newsale for 194 user</t>
  </si>
  <si>
    <t>ESET NOD32 Antivirus Business Edition newsale for 195 user</t>
  </si>
  <si>
    <t>ESET NOD32 Antivirus Business Edition newsale for 196 user</t>
  </si>
  <si>
    <t>ESET NOD32 Antivirus Business Edition newsale for 197 user</t>
  </si>
  <si>
    <t>ESET NOD32 Antivirus Business Edition newsale for 198 user</t>
  </si>
  <si>
    <t>ESET NOD32 Antivirus Business Edition newsale for 199 user</t>
  </si>
  <si>
    <t>ESET NOD32 Antivirus Business Edition newsale for 200 user</t>
  </si>
  <si>
    <t>ESET NOD32 Antivirus Business Edition newsale for 210 user</t>
  </si>
  <si>
    <t>ESET NOD32 Antivirus Business Edition newsale for 220 user</t>
  </si>
  <si>
    <t>ESET NOD32 Antivirus Business Edition newsale for 230 user</t>
  </si>
  <si>
    <t>ESET NOD32 Antivirus Business Edition newsale for 240 user</t>
  </si>
  <si>
    <t>ESET NOD32 Antivirus Business Edition newsale for 250 user</t>
  </si>
  <si>
    <t>ESET NOD32 Antivirus Business Edition newsale for 260 user</t>
  </si>
  <si>
    <t>ESET NOD32 Antivirus Business Edition newsale for 270 user</t>
  </si>
  <si>
    <t>ESET NOD32 Antivirus Business Edition newsale for 280 user</t>
  </si>
  <si>
    <t>ESET NOD32 Antivirus Business Edition newsale for 290 user</t>
  </si>
  <si>
    <t>ESET NOD32 Antivirus Business Edition newsale for 300 user</t>
  </si>
  <si>
    <t>ESET NOD32 Antivirus Business Edition newsale for 310 user</t>
  </si>
  <si>
    <t>ESET NOD32 Antivirus Business Edition newsale for 320 user</t>
  </si>
  <si>
    <t>ESET NOD32 Antivirus Business Edition newsale for 330 user</t>
  </si>
  <si>
    <t>ESET NOD32 Antivirus Business Edition newsale for 340 user</t>
  </si>
  <si>
    <t>ESET NOD32 Antivirus Business Edition newsale for 350 user</t>
  </si>
  <si>
    <t>ESET NOD32 Antivirus Business Edition newsale for 360 user</t>
  </si>
  <si>
    <t>ESET NOD32 Antivirus Business Edition newsale for 370 user</t>
  </si>
  <si>
    <t>ESET NOD32 Antivirus Business Edition newsale for 380 user</t>
  </si>
  <si>
    <t>ESET NOD32 Antivirus Business Edition newsale for 390 user</t>
  </si>
  <si>
    <t>ESET NOD32 Antivirus Business Edition newsale for 400 user</t>
  </si>
  <si>
    <t>ESET NOD32 Antivirus Business Edition newsale for 410 user</t>
  </si>
  <si>
    <t>ESET NOD32 Antivirus Business Edition newsale for 420 user</t>
  </si>
  <si>
    <t>ESET NOD32 Antivirus Business Edition newsale for 430 user</t>
  </si>
  <si>
    <t>ESET NOD32 Antivirus Business Edition newsale for 440 user</t>
  </si>
  <si>
    <t>ESET NOD32 Antivirus Business Edition newsale for 450 user</t>
  </si>
  <si>
    <t>ESET NOD32 Antivirus Business Edition newsale for 460 user</t>
  </si>
  <si>
    <t>ESET NOD32 Antivirus Business Edition newsale for 470 user</t>
  </si>
  <si>
    <t>ESET NOD32 Antivirus Business Edition newsale for 480 user</t>
  </si>
  <si>
    <t>ESET NOD32 Antivirus Business Edition newsale for 490 user</t>
  </si>
  <si>
    <t>ESET NOD32 Antivirus Business Edition newsale for 500 user</t>
  </si>
  <si>
    <t>ESET NOD32 Antivirus Business Edition newsale for 525 user</t>
  </si>
  <si>
    <t>ESET NOD32 Antivirus Business Edition newsale for 550 user</t>
  </si>
  <si>
    <t>ESET NOD32 Antivirus Business Edition newsale for 575 user</t>
  </si>
  <si>
    <t>ESET NOD32 Antivirus Business Edition newsale for 600 user</t>
  </si>
  <si>
    <t>ESET NOD32 Antivirus Business Edition newsale for 625 user</t>
  </si>
  <si>
    <t>ESET NOD32 Antivirus Business Edition newsale for 650 user</t>
  </si>
  <si>
    <t>ESET NOD32 Antivirus Business Edition newsale for 675 user</t>
  </si>
  <si>
    <t>ESET NOD32 Antivirus Business Edition newsale for 700 user</t>
  </si>
  <si>
    <t>ESET NOD32 Antivirus Business Edition newsale for 725 user</t>
  </si>
  <si>
    <t>ESET NOD32 Antivirus Business Edition newsale for 750 user</t>
  </si>
  <si>
    <t>ESET NOD32 Antivirus Business Edition newsale for 775 user</t>
  </si>
  <si>
    <t>ESET NOD32 Antivirus Business Edition newsale for 800 user</t>
  </si>
  <si>
    <t>ESET NOD32 Antivirus Business Edition newsale for 825 user</t>
  </si>
  <si>
    <t>ESET NOD32 Antivirus Business Edition newsale for 850 user</t>
  </si>
  <si>
    <t>ESET NOD32 Antivirus Business Edition newsale for 875 user</t>
  </si>
  <si>
    <t>ESET NOD32 Antivirus Business Edition newsale for 900 user</t>
  </si>
  <si>
    <t>ESET NOD32 Antivirus Business Edition newsale for 925 user</t>
  </si>
  <si>
    <t>ESET NOD32 Antivirus Business Edition newsale for 950 user</t>
  </si>
  <si>
    <t>ESET NOD32 Antivirus Business Edition newsale for 975 user</t>
  </si>
  <si>
    <t>ESET NOD32 Antivirus Business Edition newsale for 1000 user</t>
  </si>
  <si>
    <t>NBE –  ESET NOD32 Antivirus Business Edition</t>
  </si>
  <si>
    <r>
      <rPr>
        <b/>
        <sz val="14"/>
        <color indexed="9"/>
        <rFont val="Arial"/>
        <family val="2"/>
        <charset val="204"/>
      </rPr>
      <t xml:space="preserve">ESET NOD32 Smart Security Business Edition                          
</t>
    </r>
    <r>
      <rPr>
        <b/>
        <sz val="11"/>
        <color indexed="9"/>
        <rFont val="Arial"/>
        <family val="2"/>
        <charset val="204"/>
      </rPr>
      <t>антивирус/антишпион/ антиспам/DEVICE-контроль/ WEB-контроль/ HIPS/ файервол</t>
    </r>
    <r>
      <rPr>
        <b/>
        <sz val="14"/>
        <color indexed="9"/>
        <rFont val="Arial"/>
        <family val="2"/>
        <charset val="204"/>
      </rPr>
      <t xml:space="preserve">        </t>
    </r>
    <r>
      <rPr>
        <sz val="11"/>
        <color indexed="9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
</t>
    </r>
    <r>
      <rPr>
        <b/>
        <sz val="11"/>
        <color indexed="9"/>
        <rFont val="Arial"/>
        <family val="2"/>
        <charset val="204"/>
      </rPr>
      <t>Л</t>
    </r>
    <r>
      <rPr>
        <b/>
        <sz val="10"/>
        <color indexed="9"/>
        <rFont val="Arial"/>
        <family val="2"/>
        <charset val="204"/>
      </rPr>
      <t>ицензия ESET NOD32 Smart Security Business Edition включает в себя право пользования решениями:
• ESET Endpoint Security
• ESET File Security для Microsoft Windows Server
• ESET File Security для Linux / BSD / Solaris
• ESET Mobile Security Business Edition
• ESET Remote Administrator</t>
    </r>
    <r>
      <rPr>
        <sz val="11"/>
        <color indexed="9"/>
        <rFont val="Arial"/>
        <family val="2"/>
        <charset val="204"/>
      </rPr>
      <t xml:space="preserve">
</t>
    </r>
    <r>
      <rPr>
        <sz val="10"/>
        <color indexed="9"/>
        <rFont val="Arial"/>
        <family val="2"/>
        <charset val="204"/>
      </rPr>
      <t xml:space="preserve">
Лицензия ESET NOD32 Smart Security Business Edition предназначена для защиты рабочих станций и файловых серверов под управлением операционных систем Windows, Linux, Novell NetWare и Mac OS X, а также мобильных устройств под управлением ОС Symbian и Windows Mobile.Лицензия включает модуль Удаленного администрирования ESET Remote Administrator, с помощью которого можно организовать централизованное управление.
Количество лицензий ESET NOD32 Smart Security Business Edition рассчитывается по общему числу узлов.
Общее количество узлов = количество серверов + количество рабочих станций+количество мобильных устройств*
</t>
    </r>
    <r>
      <rPr>
        <b/>
        <sz val="10"/>
        <color indexed="9"/>
        <rFont val="Arial"/>
        <family val="2"/>
        <charset val="204"/>
      </rPr>
      <t>Минимальное количество лицензий для заказа – 5.</t>
    </r>
    <r>
      <rPr>
        <sz val="10"/>
        <color indexed="9"/>
        <rFont val="Arial"/>
        <family val="2"/>
        <charset val="204"/>
      </rPr>
      <t xml:space="preserve">
*При необходимости  антивирусной защиты мобильных устройств,  в форме заказа корпоративных лицензий ESET NOD32 Antivirus Business Edition или ESET NOD32 Smart Security в графе «Примечание» необходимо указать количество мобильных устройств для учета в заказе ESET Mobile Security Business Edition.
</t>
    </r>
  </si>
  <si>
    <r>
      <t xml:space="preserve">ESET NOD32 Antivirus Business Edition                            
</t>
    </r>
    <r>
      <rPr>
        <b/>
        <sz val="10"/>
        <color indexed="9"/>
        <rFont val="Arial"/>
        <family val="2"/>
        <charset val="204"/>
      </rPr>
      <t>антивирус/антишпион/DEVICE-контроль/ HIPS</t>
    </r>
    <r>
      <rPr>
        <b/>
        <sz val="12"/>
        <color indexed="9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
</t>
    </r>
    <r>
      <rPr>
        <b/>
        <sz val="10"/>
        <color indexed="9"/>
        <rFont val="Arial"/>
        <family val="2"/>
        <charset val="204"/>
      </rPr>
      <t xml:space="preserve">Лицензия ESET NOD32 Antivirus  Business Edition включает в себя право пользования решениями:
• ESET Endpoint Antivirus
• ESET File Security для Microsoft Windows Server
• ESET File Security для Linux / BSD / Solaris
• ESET Mobile Security Business Edition
• ESET Remote Administrator
</t>
    </r>
    <r>
      <rPr>
        <sz val="10"/>
        <color indexed="9"/>
        <rFont val="Arial"/>
        <family val="2"/>
        <charset val="204"/>
      </rPr>
      <t xml:space="preserve">Лицензия ESET NOD32 Business Edition  предназначена для защиты рабочих станций и файловых серверов под управлением
операционных систем Windows, Linux, Novell NetWare и Mac OS X, а также мобильных устройств под управлением ОС Symbian и Windows Mobile.Лицензия включает модуль Удаленного администрирования ESET Remote Administrator, с помощью которого можно организовать централизованное управление.
Количество лицензий ESET NOD32 Antivirus Business Edition рассчитывается по общему числу узлов.
Общее количество узлов = количество серверов + количество рабочих станций+количество мобильных устройств*
</t>
    </r>
    <r>
      <rPr>
        <b/>
        <sz val="10"/>
        <color indexed="9"/>
        <rFont val="Arial"/>
        <family val="2"/>
        <charset val="204"/>
      </rPr>
      <t>Минимальное количество лицензий для заказа – 5</t>
    </r>
    <r>
      <rPr>
        <sz val="10"/>
        <color indexed="9"/>
        <rFont val="Arial"/>
        <family val="2"/>
        <charset val="204"/>
      </rPr>
      <t xml:space="preserve">
*При необходимости  антивирусной защиты мобильных устройств,  в форме заказа корпоративных лицензий ESET NOD32 Antivirus Business Edition или ESET NOD32 Smart Security в графе «Примечание» необходимо указать количество мобильных устройств для учета в заказе ESET Mobile Security Business Edition.</t>
    </r>
    <r>
      <rPr>
        <b/>
        <sz val="10"/>
        <color indexed="9"/>
        <rFont val="Arial"/>
        <family val="2"/>
        <charset val="204"/>
      </rPr>
      <t xml:space="preserve">
  </t>
    </r>
  </si>
  <si>
    <t>ESET NOD32 Mail Security для IBM Lotus Domino   newsale for 25 mailboxes</t>
  </si>
  <si>
    <t>ESET NOD32 Mail Security для IBM Lotus Domino   newsale for 26 mailboxes</t>
  </si>
  <si>
    <t>ESET NOD32 Mail Security для IBM Lotus Domino   newsale for 27 mailboxes</t>
  </si>
  <si>
    <t>ESET NOD32 Mail Security для IBM Lotus Domino   newsale for 28 mailboxes</t>
  </si>
  <si>
    <t>ESET NOD32 Mail Security для IBM Lotus Domino   newsale for 29 mailboxes</t>
  </si>
  <si>
    <t>ESET NOD32 Mail Security для IBM Lotus Domino   newsale for 30 mailboxes</t>
  </si>
  <si>
    <t>ESET NOD32 Mail Security для IBM Lotus Domino   newsale for 31 mailboxes</t>
  </si>
  <si>
    <t>ESET NOD32 Mail Security для IBM Lotus Domino   newsale for 32 mailboxes</t>
  </si>
  <si>
    <t>ESET NOD32 Mail Security для IBM Lotus Domino   newsale for 33 mailboxes</t>
  </si>
  <si>
    <t>ESET NOD32 Mail Security для IBM Lotus Domino   newsale for 34 mailboxes</t>
  </si>
  <si>
    <t>ESET NOD32 Mail Security для IBM Lotus Domino   newsale for 35 mailboxes</t>
  </si>
  <si>
    <t>ESET NOD32 Mail Security для IBM Lotus Domino   newsale for 36 mailboxes</t>
  </si>
  <si>
    <t>ESET NOD32 Mail Security для IBM Lotus Domino   newsale for 37 mailboxes</t>
  </si>
  <si>
    <t>ESET NOD32 Mail Security для IBM Lotus Domino   newsale for 38 mailboxes</t>
  </si>
  <si>
    <t>ESET NOD32 Mail Security для IBM Lotus Domino   newsale for 39 mailboxes</t>
  </si>
  <si>
    <t>ESET NOD32 Mail Security для IBM Lotus Domino   newsale for 40 mailboxes</t>
  </si>
  <si>
    <t>ESET NOD32 Mail Security для IBM Lotus Domino   newsale for 41 mailboxes</t>
  </si>
  <si>
    <t>ESET NOD32 Mail Security для IBM Lotus Domino   newsale for 42 mailboxes</t>
  </si>
  <si>
    <t>ESET NOD32 Mail Security для IBM Lotus Domino   newsale for 43 mailboxes</t>
  </si>
  <si>
    <t>ESET NOD32 Mail Security для IBM Lotus Domino   newsale for 44 mailboxes</t>
  </si>
  <si>
    <t>ESET NOD32 Mail Security для IBM Lotus Domino   newsale for 45 mailboxes</t>
  </si>
  <si>
    <t>ESET NOD32 Mail Security для IBM Lotus Domino   newsale for 46 mailboxes</t>
  </si>
  <si>
    <t>ESET NOD32 Mail Security для IBM Lotus Domino   newsale for 47 mailboxes</t>
  </si>
  <si>
    <t>ESET NOD32 Mail Security для IBM Lotus Domino   newsale for 48 mailboxes</t>
  </si>
  <si>
    <t>ESET NOD32 Mail Security для IBM Lotus Domino   newsale for 49 mailboxes</t>
  </si>
  <si>
    <t>ESET NOD32 Mail Security для IBM Lotus Domino   newsale for 50 mailboxes</t>
  </si>
  <si>
    <t>ESET NOD32 Mail Security для IBM Lotus Domino   newsale for 51 mailboxes</t>
  </si>
  <si>
    <t>ESET NOD32 Mail Security для IBM Lotus Domino   newsale for 52 mailboxes</t>
  </si>
  <si>
    <t>ESET NOD32 Mail Security для IBM Lotus Domino   newsale for 53 mailboxes</t>
  </si>
  <si>
    <t>ESET NOD32 Mail Security для IBM Lotus Domino   newsale for 54 mailboxes</t>
  </si>
  <si>
    <t>ESET NOD32 Mail Security для IBM Lotus Domino   newsale for 55 mailboxes</t>
  </si>
  <si>
    <t>ESET NOD32 Mail Security для IBM Lotus Domino   newsale for 56 mailboxes</t>
  </si>
  <si>
    <t>ESET NOD32 Mail Security для IBM Lotus Domino   newsale for 57 mailboxes</t>
  </si>
  <si>
    <t>ESET NOD32 Mail Security для IBM Lotus Domino   newsale for 58 mailboxes</t>
  </si>
  <si>
    <t>ESET NOD32 Mail Security для IBM Lotus Domino   newsale for 59 mailboxes</t>
  </si>
  <si>
    <t>ESET NOD32 Mail Security для IBM Lotus Domino   newsale for 60 mailboxes</t>
  </si>
  <si>
    <t>ESET NOD32 Mail Security для IBM Lotus Domino   newsale for 61 mailboxes</t>
  </si>
  <si>
    <t>ESET NOD32 Mail Security для IBM Lotus Domino   newsale for 62 mailboxes</t>
  </si>
  <si>
    <t>ESET NOD32 Mail Security для IBM Lotus Domino   newsale for 63 mailboxes</t>
  </si>
  <si>
    <t>ESET NOD32 Mail Security для IBM Lotus Domino   newsale for 64 mailboxes</t>
  </si>
  <si>
    <t>ESET NOD32 Mail Security для IBM Lotus Domino   newsale for 65 mailboxes</t>
  </si>
  <si>
    <t>ESET NOD32 Mail Security для IBM Lotus Domino   newsale for 66 mailboxes</t>
  </si>
  <si>
    <t>ESET NOD32 Mail Security для IBM Lotus Domino   newsale for 67 mailboxes</t>
  </si>
  <si>
    <t>ESET NOD32 Mail Security для IBM Lotus Domino   newsale for 68 mailboxes</t>
  </si>
  <si>
    <t>ESET NOD32 Mail Security для IBM Lotus Domino   newsale for 69 mailboxes</t>
  </si>
  <si>
    <t>ESET NOD32 Mail Security для IBM Lotus Domino   newsale for 70 mailboxes</t>
  </si>
  <si>
    <t>ESET NOD32 Mail Security для IBM Lotus Domino   newsale for 71 mailboxes</t>
  </si>
  <si>
    <t>ESET NOD32 Mail Security для IBM Lotus Domino   newsale for 72 mailboxes</t>
  </si>
  <si>
    <t>ESET NOD32 Mail Security для IBM Lotus Domino   newsale for 73 mailboxes</t>
  </si>
  <si>
    <t>ESET NOD32 Mail Security для IBM Lotus Domino   newsale for 74 mailboxes</t>
  </si>
  <si>
    <t>ESET NOD32 Mail Security для IBM Lotus Domino   newsale for 75 mailboxes</t>
  </si>
  <si>
    <t>ESET NOD32 Mail Security для IBM Lotus Domino   newsale for 76 mailboxes</t>
  </si>
  <si>
    <t>ESET NOD32 Mail Security для IBM Lotus Domino   newsale for 77 mailboxes</t>
  </si>
  <si>
    <t>ESET NOD32 Mail Security для IBM Lotus Domino   newsale for 78 mailboxes</t>
  </si>
  <si>
    <t>ESET NOD32 Mail Security для IBM Lotus Domino   newsale for 79 mailboxes</t>
  </si>
  <si>
    <t>ESET NOD32 Mail Security для IBM Lotus Domino   newsale for 80 mailboxes</t>
  </si>
  <si>
    <t>ESET NOD32 Mail Security для IBM Lotus Domino   newsale for 81 mailboxes</t>
  </si>
  <si>
    <t>ESET NOD32 Mail Security для IBM Lotus Domino   newsale for 82 mailboxes</t>
  </si>
  <si>
    <t>ESET NOD32 Mail Security для IBM Lotus Domino   newsale for 83 mailboxes</t>
  </si>
  <si>
    <t>ESET NOD32 Mail Security для IBM Lotus Domino   newsale for 84 mailboxes</t>
  </si>
  <si>
    <t>ESET NOD32 Mail Security для IBM Lotus Domino   newsale for 85 mailboxes</t>
  </si>
  <si>
    <t>ESET NOD32 Mail Security для IBM Lotus Domino   newsale for 86 mailboxes</t>
  </si>
  <si>
    <t>ESET NOD32 Mail Security для IBM Lotus Domino   newsale for 87 mailboxes</t>
  </si>
  <si>
    <t>ESET NOD32 Mail Security для IBM Lotus Domino   newsale for 88 mailboxes</t>
  </si>
  <si>
    <t>ESET NOD32 Mail Security для IBM Lotus Domino   newsale for 89 mailboxes</t>
  </si>
  <si>
    <t>ESET NOD32 Mail Security для IBM Lotus Domino   newsale for 90 mailboxes</t>
  </si>
  <si>
    <t>ESET NOD32 Mail Security для IBM Lotus Domino   newsale for 91 mailboxes</t>
  </si>
  <si>
    <t>ESET NOD32 Mail Security для IBM Lotus Domino   newsale for 92 mailboxes</t>
  </si>
  <si>
    <t>ESET NOD32 Mail Security для IBM Lotus Domino   newsale for 93 mailboxes</t>
  </si>
  <si>
    <t>ESET NOD32 Mail Security для IBM Lotus Domino   newsale for 94 mailboxes</t>
  </si>
  <si>
    <t>ESET NOD32 Mail Security для IBM Lotus Domino   newsale for 95 mailboxes</t>
  </si>
  <si>
    <t>ESET NOD32 Mail Security для IBM Lotus Domino   newsale for 96 mailboxes</t>
  </si>
  <si>
    <t>ESET NOD32 Mail Security для IBM Lotus Domino   newsale for 97 mailboxes</t>
  </si>
  <si>
    <t>ESET NOD32 Mail Security для IBM Lotus Domino   newsale for 98 mailboxes</t>
  </si>
  <si>
    <t>ESET NOD32 Mail Security для IBM Lotus Domino   newsale for 99 mailboxes</t>
  </si>
  <si>
    <t>ESET NOD32 Mail Security для IBM Lotus Domino   newsale for 100 mailboxes</t>
  </si>
  <si>
    <t>ESET NOD32 Mail Security для IBM Lotus Domino   newsale for 101 mailboxes</t>
  </si>
  <si>
    <t>ESET NOD32 Mail Security для IBM Lotus Domino   newsale for 102 mailboxes</t>
  </si>
  <si>
    <t>ESET NOD32 Mail Security для IBM Lotus Domino   newsale for 103 mailboxes</t>
  </si>
  <si>
    <t>ESET NOD32 Mail Security для IBM Lotus Domino   newsale for 104 mailboxes</t>
  </si>
  <si>
    <t>ESET NOD32 Mail Security для IBM Lotus Domino   newsale for 105 mailboxes</t>
  </si>
  <si>
    <t>ESET NOD32 Mail Security для IBM Lotus Domino   newsale for 106 mailboxes</t>
  </si>
  <si>
    <t>ESET NOD32 Mail Security для IBM Lotus Domino   newsale for 107 mailboxes</t>
  </si>
  <si>
    <t>ESET NOD32 Mail Security для IBM Lotus Domino   newsale for 108 mailboxes</t>
  </si>
  <si>
    <t>ESET NOD32 Mail Security для IBM Lotus Domino   newsale for 109 mailboxes</t>
  </si>
  <si>
    <t>ESET NOD32 Mail Security для IBM Lotus Domino   newsale for 110 mailboxes</t>
  </si>
  <si>
    <t>ESET NOD32 Mail Security для IBM Lotus Domino   newsale for 111 mailboxes</t>
  </si>
  <si>
    <t>ESET NOD32 Mail Security для IBM Lotus Domino   newsale for 112 mailboxes</t>
  </si>
  <si>
    <t>ESET NOD32 Mail Security для IBM Lotus Domino   newsale for 113 mailboxes</t>
  </si>
  <si>
    <t>ESET NOD32 Mail Security для IBM Lotus Domino   newsale for 114 mailboxes</t>
  </si>
  <si>
    <t>ESET NOD32 Mail Security для IBM Lotus Domino   newsale for 115 mailboxes</t>
  </si>
  <si>
    <t>ESET NOD32 Mail Security для IBM Lotus Domino   newsale for 116 mailboxes</t>
  </si>
  <si>
    <t>ESET NOD32 Mail Security для IBM Lotus Domino   newsale for 117 mailboxes</t>
  </si>
  <si>
    <t>ESET NOD32 Mail Security для IBM Lotus Domino   newsale for 118 mailboxes</t>
  </si>
  <si>
    <t>ESET NOD32 Mail Security для IBM Lotus Domino   newsale for 119 mailboxes</t>
  </si>
  <si>
    <t>ESET NOD32 Mail Security для IBM Lotus Domino   newsale for 120 mailboxes</t>
  </si>
  <si>
    <t>ESET NOD32 Mail Security для IBM Lotus Domino   newsale for 121 mailboxes</t>
  </si>
  <si>
    <t>ESET NOD32 Mail Security для IBM Lotus Domino   newsale for 122 mailboxes</t>
  </si>
  <si>
    <t>ESET NOD32 Mail Security для IBM Lotus Domino   newsale for 123 mailboxes</t>
  </si>
  <si>
    <t>ESET NOD32 Mail Security для IBM Lotus Domino   newsale for 124 mailboxes</t>
  </si>
  <si>
    <t>ESET NOD32 Mail Security для IBM Lotus Domino   newsale for 125 mailboxes</t>
  </si>
  <si>
    <t>ESET NOD32 Mail Security для IBM Lotus Domino   newsale for 126 mailboxes</t>
  </si>
  <si>
    <t>ESET NOD32 Mail Security для IBM Lotus Domino   newsale for 127 mailboxes</t>
  </si>
  <si>
    <t>ESET NOD32 Mail Security для IBM Lotus Domino   newsale for 128 mailboxes</t>
  </si>
  <si>
    <t>ESET NOD32 Mail Security для IBM Lotus Domino   newsale for 129 mailboxes</t>
  </si>
  <si>
    <t>ESET NOD32 Mail Security для IBM Lotus Domino   newsale for 130 mailboxes</t>
  </si>
  <si>
    <t>ESET NOD32 Mail Security для IBM Lotus Domino   newsale for 131 mailboxes</t>
  </si>
  <si>
    <t>ESET NOD32 Mail Security для IBM Lotus Domino   newsale for 132 mailboxes</t>
  </si>
  <si>
    <t>ESET NOD32 Mail Security для IBM Lotus Domino   newsale for 133 mailboxes</t>
  </si>
  <si>
    <t>ESET NOD32 Mail Security для IBM Lotus Domino   newsale for 134 mailboxes</t>
  </si>
  <si>
    <t>ESET NOD32 Mail Security для IBM Lotus Domino   newsale for 135 mailboxes</t>
  </si>
  <si>
    <t>ESET NOD32 Mail Security для IBM Lotus Domino   newsale for 136 mailboxes</t>
  </si>
  <si>
    <t>ESET NOD32 Mail Security для IBM Lotus Domino   newsale for 137 mailboxes</t>
  </si>
  <si>
    <t>ESET NOD32 Mail Security для IBM Lotus Domino   newsale for 138 mailboxes</t>
  </si>
  <si>
    <t>ESET NOD32 Mail Security для IBM Lotus Domino   newsale for 139 mailboxes</t>
  </si>
  <si>
    <t>ESET NOD32 Mail Security для IBM Lotus Domino   newsale for 140 mailboxes</t>
  </si>
  <si>
    <t>ESET NOD32 Mail Security для IBM Lotus Domino   newsale for 141 mailboxes</t>
  </si>
  <si>
    <t>ESET NOD32 Mail Security для IBM Lotus Domino   newsale for 142 mailboxes</t>
  </si>
  <si>
    <t>ESET NOD32 Mail Security для IBM Lotus Domino   newsale for 143 mailboxes</t>
  </si>
  <si>
    <t>ESET NOD32 Mail Security для IBM Lotus Domino   newsale for 144 mailboxes</t>
  </si>
  <si>
    <t>ESET NOD32 Mail Security для IBM Lotus Domino   newsale for 145 mailboxes</t>
  </si>
  <si>
    <t>ESET NOD32 Mail Security для IBM Lotus Domino   newsale for 146 mailboxes</t>
  </si>
  <si>
    <t>ESET NOD32 Mail Security для IBM Lotus Domino   newsale for 147 mailboxes</t>
  </si>
  <si>
    <t>ESET NOD32 Mail Security для IBM Lotus Domino   newsale for 148 mailboxes</t>
  </si>
  <si>
    <t>ESET NOD32 Mail Security для IBM Lotus Domino   newsale for 149 mailboxes</t>
  </si>
  <si>
    <t>ESET NOD32 Mail Security для IBM Lotus Domino   newsale for 150 mailboxes</t>
  </si>
  <si>
    <t>ESET NOD32 Mail Security для IBM Lotus Domino   newsale for 151 mailboxes</t>
  </si>
  <si>
    <t>ESET NOD32 Mail Security для IBM Lotus Domino   newsale for 152 mailboxes</t>
  </si>
  <si>
    <t>ESET NOD32 Mail Security для IBM Lotus Domino   newsale for 153 mailboxes</t>
  </si>
  <si>
    <t>ESET NOD32 Mail Security для IBM Lotus Domino   newsale for 154 mailboxes</t>
  </si>
  <si>
    <t>ESET NOD32 Mail Security для IBM Lotus Domino   newsale for 155 mailboxes</t>
  </si>
  <si>
    <t>ESET NOD32 Mail Security для IBM Lotus Domino   newsale for 156 mailboxes</t>
  </si>
  <si>
    <t>ESET NOD32 Mail Security для IBM Lotus Domino   newsale for 157 mailboxes</t>
  </si>
  <si>
    <t>ESET NOD32 Mail Security для IBM Lotus Domino   newsale for 158 mailboxes</t>
  </si>
  <si>
    <t>ESET NOD32 Mail Security для IBM Lotus Domino   newsale for 159 mailboxes</t>
  </si>
  <si>
    <t>ESET NOD32 Mail Security для IBM Lotus Domino   newsale for 160 mailboxes</t>
  </si>
  <si>
    <t>ESET NOD32 Mail Security для IBM Lotus Domino   newsale for 161 mailboxes</t>
  </si>
  <si>
    <t>ESET NOD32 Mail Security для IBM Lotus Domino   newsale for 162 mailboxes</t>
  </si>
  <si>
    <t>ESET NOD32 Mail Security для IBM Lotus Domino   newsale for 163 mailboxes</t>
  </si>
  <si>
    <t>ESET NOD32 Mail Security для IBM Lotus Domino   newsale for 164 mailboxes</t>
  </si>
  <si>
    <t>ESET NOD32 Mail Security для IBM Lotus Domino   newsale for 165 mailboxes</t>
  </si>
  <si>
    <t>ESET NOD32 Mail Security для IBM Lotus Domino   newsale for 166 mailboxes</t>
  </si>
  <si>
    <t>ESET NOD32 Mail Security для IBM Lotus Domino   newsale for 167 mailboxes</t>
  </si>
  <si>
    <t>ESET NOD32 Mail Security для IBM Lotus Domino   newsale for 168 mailboxes</t>
  </si>
  <si>
    <t>ESET NOD32 Mail Security для IBM Lotus Domino   newsale for 169 mailboxes</t>
  </si>
  <si>
    <t>ESET NOD32 Mail Security для IBM Lotus Domino   newsale for 170 mailboxes</t>
  </si>
  <si>
    <t>ESET NOD32 Mail Security для IBM Lotus Domino   newsale for 171 mailboxes</t>
  </si>
  <si>
    <t>ESET NOD32 Mail Security для IBM Lotus Domino   newsale for 172 mailboxes</t>
  </si>
  <si>
    <t>ESET NOD32 Mail Security для IBM Lotus Domino   newsale for 173 mailboxes</t>
  </si>
  <si>
    <t>ESET NOD32 Mail Security для IBM Lotus Domino   newsale for 174 mailboxes</t>
  </si>
  <si>
    <t>ESET NOD32 Mail Security для IBM Lotus Domino   newsale for 175 mailboxes</t>
  </si>
  <si>
    <t>ESET NOD32 Mail Security для IBM Lotus Domino   newsale for 176 mailboxes</t>
  </si>
  <si>
    <t>ESET NOD32 Mail Security для IBM Lotus Domino   newsale for 177 mailboxes</t>
  </si>
  <si>
    <t>ESET NOD32 Mail Security для IBM Lotus Domino   newsale for 178 mailboxes</t>
  </si>
  <si>
    <t>ESET NOD32 Mail Security для IBM Lotus Domino   newsale for 179 mailboxes</t>
  </si>
  <si>
    <t>ESET NOD32 Mail Security для IBM Lotus Domino   newsale for 180 mailboxes</t>
  </si>
  <si>
    <t>ESET NOD32 Mail Security для IBM Lotus Domino   newsale for 181 mailboxes</t>
  </si>
  <si>
    <t>ESET NOD32 Mail Security для IBM Lotus Domino   newsale for 182 mailboxes</t>
  </si>
  <si>
    <t>ESET NOD32 Mail Security для IBM Lotus Domino   newsale for 183 mailboxes</t>
  </si>
  <si>
    <t>ESET NOD32 Mail Security для IBM Lotus Domino   newsale for 184 mailboxes</t>
  </si>
  <si>
    <t>ESET NOD32 Mail Security для IBM Lotus Domino   newsale for 185 mailboxes</t>
  </si>
  <si>
    <t>ESET NOD32 Mail Security для IBM Lotus Domino   newsale for 186 mailboxes</t>
  </si>
  <si>
    <t>ESET NOD32 Mail Security для IBM Lotus Domino   newsale for 187 mailboxes</t>
  </si>
  <si>
    <t>ESET NOD32 Mail Security для IBM Lotus Domino   newsale for 188 mailboxes</t>
  </si>
  <si>
    <t>ESET NOD32 Mail Security для IBM Lotus Domino   newsale for 189 mailboxes</t>
  </si>
  <si>
    <t>ESET NOD32 Mail Security для IBM Lotus Domino   newsale for 190 mailboxes</t>
  </si>
  <si>
    <t>ESET NOD32 Mail Security для IBM Lotus Domino   newsale for 191 mailboxes</t>
  </si>
  <si>
    <t>ESET NOD32 Mail Security для IBM Lotus Domino   newsale for 192 mailboxes</t>
  </si>
  <si>
    <t>ESET NOD32 Mail Security для IBM Lotus Domino   newsale for 193 mailboxes</t>
  </si>
  <si>
    <t>ESET NOD32 Mail Security для IBM Lotus Domino   newsale for 194 mailboxes</t>
  </si>
  <si>
    <t>ESET NOD32 Mail Security для IBM Lotus Domino   newsale for 195 mailboxes</t>
  </si>
  <si>
    <t>ESET NOD32 Mail Security для IBM Lotus Domino   newsale for 196 mailboxes</t>
  </si>
  <si>
    <t>ESET NOD32 Mail Security для IBM Lotus Domino   newsale for 197 mailboxes</t>
  </si>
  <si>
    <t>ESET NOD32 Mail Security для IBM Lotus Domino   newsale for 198 mailboxes</t>
  </si>
  <si>
    <t>ESET NOD32 Mail Security для IBM Lotus Domino   newsale for 199 mailboxes</t>
  </si>
  <si>
    <t>ESET NOD32 Mail Security для IBM Lotus Domino   newsale for 200 mailboxes</t>
  </si>
  <si>
    <t>ESET NOD32 Mail Security для IBM Lotus Domino   newsale for 210 mailboxes</t>
  </si>
  <si>
    <t>ESET NOD32 Mail Security для IBM Lotus Domino   newsale for 220 mailboxes</t>
  </si>
  <si>
    <t>ESET NOD32 Mail Security для IBM Lotus Domino   newsale for 230 mailboxes</t>
  </si>
  <si>
    <t>ESET NOD32 Mail Security для IBM Lotus Domino   newsale for 240 mailboxes</t>
  </si>
  <si>
    <t>ESET NOD32 Mail Security для IBM Lotus Domino   newsale for 250 mailboxes</t>
  </si>
  <si>
    <t>ESET NOD32 Mail Security для IBM Lotus Domino   newsale for 260 mailboxes</t>
  </si>
  <si>
    <t>ESET NOD32 Mail Security для IBM Lotus Domino   newsale for 270 mailboxes</t>
  </si>
  <si>
    <t>ESET NOD32 Mail Security для IBM Lotus Domino   newsale for 280 mailboxes</t>
  </si>
  <si>
    <t>ESET NOD32 Mail Security для IBM Lotus Domino   newsale for 290 mailboxes</t>
  </si>
  <si>
    <t>ESET NOD32 Mail Security для IBM Lotus Domino   newsale for 300 mailboxes</t>
  </si>
  <si>
    <t>ESET NOD32 Mail Security для IBM Lotus Domino   newsale for 310 mailboxes</t>
  </si>
  <si>
    <t>ESET NOD32 Mail Security для IBM Lotus Domino   newsale for 320 mailboxes</t>
  </si>
  <si>
    <t>ESET NOD32 Mail Security для IBM Lotus Domino   newsale for 330 mailboxes</t>
  </si>
  <si>
    <t>ESET NOD32 Mail Security для IBM Lotus Domino   newsale for 340 mailboxes</t>
  </si>
  <si>
    <t>ESET NOD32 Mail Security для IBM Lotus Domino   newsale for 350 mailboxes</t>
  </si>
  <si>
    <t>ESET NOD32 Mail Security для IBM Lotus Domino   newsale for 360 mailboxes</t>
  </si>
  <si>
    <t>ESET NOD32 Mail Security для IBM Lotus Domino   newsale for 370 mailboxes</t>
  </si>
  <si>
    <t>ESET NOD32 Mail Security для IBM Lotus Domino   newsale for 380 mailboxes</t>
  </si>
  <si>
    <t>ESET NOD32 Mail Security для IBM Lotus Domino   newsale for 390 mailboxes</t>
  </si>
  <si>
    <t>ESET NOD32 Mail Security для IBM Lotus Domino   newsale for 400 mailboxes</t>
  </si>
  <si>
    <t>ESET NOD32 Mail Security для IBM Lotus Domino   newsale for 410 mailboxes</t>
  </si>
  <si>
    <t>ESET NOD32 Mail Security для IBM Lotus Domino   newsale for 420 mailboxes</t>
  </si>
  <si>
    <t>ESET NOD32 Mail Security для IBM Lotus Domino   newsale for 430 mailboxes</t>
  </si>
  <si>
    <t>ESET NOD32 Mail Security для IBM Lotus Domino   newsale for 440 mailboxes</t>
  </si>
  <si>
    <t>ESET NOD32 Mail Security для IBM Lotus Domino   newsale for 450 mailboxes</t>
  </si>
  <si>
    <t>ESET NOD32 Mail Security для IBM Lotus Domino   newsale for 460 mailboxes</t>
  </si>
  <si>
    <t>ESET NOD32 Mail Security для IBM Lotus Domino   newsale for 470 mailboxes</t>
  </si>
  <si>
    <t>ESET NOD32 Mail Security для IBM Lotus Domino   newsale for 480 mailboxes</t>
  </si>
  <si>
    <t>ESET NOD32 Mail Security для IBM Lotus Domino   newsale for 490 mailboxes</t>
  </si>
  <si>
    <t>ESET NOD32 Mail Security для IBM Lotus Domino   newsale for 500 mailboxes</t>
  </si>
  <si>
    <t>ESET NOD32 Mail Security для IBM Lotus Domino   newsale for 525 mailboxes</t>
  </si>
  <si>
    <t>ESET NOD32 Mail Security для IBM Lotus Domino   newsale for 550 mailboxes</t>
  </si>
  <si>
    <t>ESET NOD32 Mail Security для IBM Lotus Domino   newsale for 575 mailboxes</t>
  </si>
  <si>
    <t>ESET NOD32 Mail Security для IBM Lotus Domino   newsale for 600 mailboxes</t>
  </si>
  <si>
    <t>ESET NOD32 Mail Security для IBM Lotus Domino   newsale for 625 mailboxes</t>
  </si>
  <si>
    <t>ESET NOD32 Mail Security для IBM Lotus Domino   newsale for 650 mailboxes</t>
  </si>
  <si>
    <t>ESET NOD32 Mail Security для IBM Lotus Domino   newsale for 675 mailboxes</t>
  </si>
  <si>
    <t>ESET NOD32 Mail Security для IBM Lotus Domino   newsale for 700 mailboxes</t>
  </si>
  <si>
    <t>ESET NOD32 Mail Security для IBM Lotus Domino   newsale for 725 mailboxes</t>
  </si>
  <si>
    <t>ESET NOD32 Mail Security для IBM Lotus Domino   newsale for 750 mailboxes</t>
  </si>
  <si>
    <t>ESET NOD32 Mail Security для IBM Lotus Domino   newsale for 775 mailboxes</t>
  </si>
  <si>
    <t>ESET NOD32 Mail Security для IBM Lotus Domino   newsale for 800 mailboxes</t>
  </si>
  <si>
    <t>ESET NOD32 Mail Security для IBM Lotus Domino   newsale for 825 mailboxes</t>
  </si>
  <si>
    <t>ESET NOD32 Mail Security для IBM Lotus Domino   newsale for 850 mailboxes</t>
  </si>
  <si>
    <t>ESET NOD32 Mail Security для IBM Lotus Domino   newsale for 875 mailboxes</t>
  </si>
  <si>
    <t>ESET NOD32 Mail Security для IBM Lotus Domino   newsale for 900 mailboxes</t>
  </si>
  <si>
    <t>ESET NOD32 Mail Security для IBM Lotus Domino   newsale for 925 mailboxes</t>
  </si>
  <si>
    <t>ESET NOD32 Mail Security для IBM Lotus Domino   newsale for 950 mailboxes</t>
  </si>
  <si>
    <t>ESET NOD32 Mail Security для IBM Lotus Domino   newsale for 975 mailboxes</t>
  </si>
  <si>
    <t>ESET NOD32 Mail Security для IBM Lotus Domino   newsale for 1000 mailboxes</t>
  </si>
</sst>
</file>

<file path=xl/styles.xml><?xml version="1.0" encoding="utf-8"?>
<styleSheet xmlns="http://schemas.openxmlformats.org/spreadsheetml/2006/main">
  <numFmts count="8">
    <numFmt numFmtId="164" formatCode="_-* #,##0.00_р_._-;\-* #,##0.00_р_._-;_-* \-??_р_._-;_-@_-"/>
    <numFmt numFmtId="165" formatCode="#,##0_р_."/>
    <numFmt numFmtId="166" formatCode="#,##0&quot;р.&quot;"/>
    <numFmt numFmtId="167" formatCode="_-* #,##0_р_._-;\-* #,##0_р_._-;_-* \-??_р_._-;_-@_-"/>
    <numFmt numFmtId="168" formatCode="[$$-409]#,##0"/>
    <numFmt numFmtId="169" formatCode="[$$-409]#,##0.00"/>
    <numFmt numFmtId="170" formatCode="_-* #,##0.00&quot;р.&quot;_-;\-* #,##0.00&quot;р.&quot;_-;_-* \-??&quot;р.&quot;_-;_-@_-"/>
    <numFmt numFmtId="171" formatCode="_-* #,##0&quot;р.&quot;_-;\-* #,##0&quot;р.&quot;_-;_-* \-??&quot;р.&quot;_-;_-@_-"/>
  </numFmts>
  <fonts count="94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Arial"/>
      <family val="2"/>
      <charset val="204"/>
    </font>
    <font>
      <b/>
      <i/>
      <sz val="10"/>
      <name val="Arial Cyr"/>
      <family val="2"/>
      <charset val="204"/>
    </font>
    <font>
      <b/>
      <sz val="10"/>
      <color indexed="10"/>
      <name val="Arial"/>
      <family val="2"/>
      <charset val="204"/>
    </font>
    <font>
      <b/>
      <sz val="10"/>
      <name val="Arial Cyr"/>
      <family val="2"/>
      <charset val="204"/>
    </font>
    <font>
      <i/>
      <u/>
      <sz val="10"/>
      <color indexed="12"/>
      <name val="Arial Cyr"/>
      <family val="2"/>
      <charset val="204"/>
    </font>
    <font>
      <u/>
      <sz val="10"/>
      <color indexed="12"/>
      <name val="Arial Cyr"/>
      <family val="2"/>
      <charset val="204"/>
    </font>
    <font>
      <i/>
      <sz val="10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8"/>
      <name val="Arial"/>
      <family val="2"/>
      <charset val="238"/>
    </font>
    <font>
      <sz val="8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indexed="10"/>
      <name val="Arial Cyr"/>
      <family val="2"/>
      <charset val="204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 Cyr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Arial Cyr"/>
      <family val="2"/>
      <charset val="204"/>
    </font>
    <font>
      <b/>
      <sz val="8"/>
      <color indexed="8"/>
      <name val="Arial"/>
      <family val="2"/>
      <charset val="238"/>
    </font>
    <font>
      <sz val="10"/>
      <name val="Times New Roman"/>
      <family val="1"/>
      <charset val="204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sz val="10"/>
      <name val="Arial Cyr"/>
      <charset val="204"/>
    </font>
    <font>
      <b/>
      <sz val="12"/>
      <color indexed="10"/>
      <name val="Arial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10"/>
      <color indexed="49"/>
      <name val="Arial Cyr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b/>
      <i/>
      <sz val="10"/>
      <name val="Arial Cyr"/>
      <charset val="204"/>
    </font>
    <font>
      <b/>
      <i/>
      <sz val="12"/>
      <color indexed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color theme="8" tint="-0.249977111117893"/>
      <name val="Arial Cyr"/>
      <family val="2"/>
      <charset val="204"/>
    </font>
    <font>
      <b/>
      <sz val="12"/>
      <color theme="8" tint="-0.249977111117893"/>
      <name val="Arial Cyr"/>
      <charset val="204"/>
    </font>
    <font>
      <b/>
      <sz val="10"/>
      <color theme="8" tint="-0.249977111117893"/>
      <name val="Arial"/>
      <family val="2"/>
      <charset val="204"/>
    </font>
    <font>
      <b/>
      <sz val="12"/>
      <color theme="8" tint="-0.249977111117893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theme="8" tint="-0.249977111117893"/>
      <name val="Arial Cyr"/>
      <charset val="204"/>
    </font>
    <font>
      <b/>
      <sz val="10"/>
      <color rgb="FFFF0000"/>
      <name val="Arial"/>
      <family val="2"/>
      <charset val="238"/>
    </font>
    <font>
      <b/>
      <sz val="10"/>
      <color theme="8" tint="-0.499984740745262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10"/>
      <color theme="8" tint="-0.499984740745262"/>
      <name val="Times New Roman"/>
      <family val="1"/>
      <charset val="204"/>
    </font>
    <font>
      <b/>
      <sz val="10"/>
      <color theme="8" tint="-0.499984740745262"/>
      <name val="Arial"/>
      <family val="2"/>
      <charset val="238"/>
    </font>
    <font>
      <b/>
      <sz val="10"/>
      <color theme="8" tint="-0.499984740745262"/>
      <name val="Arial Cyr"/>
      <charset val="204"/>
    </font>
    <font>
      <b/>
      <sz val="16"/>
      <color theme="8" tint="-0.249977111117893"/>
      <name val="Arial Cyr"/>
      <charset val="204"/>
    </font>
    <font>
      <b/>
      <sz val="20"/>
      <color theme="8" tint="-0.249977111117893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Arial"/>
      <family val="2"/>
      <charset val="238"/>
    </font>
    <font>
      <sz val="10"/>
      <color theme="0"/>
      <name val="Arial"/>
      <family val="2"/>
      <charset val="204"/>
    </font>
    <font>
      <sz val="10"/>
      <color theme="0" tint="-4.9989318521683403E-2"/>
      <name val="Arial"/>
      <family val="2"/>
      <charset val="204"/>
    </font>
    <font>
      <b/>
      <sz val="14"/>
      <color theme="0" tint="-4.9989318521683403E-2"/>
      <name val="Arial"/>
      <family val="2"/>
      <charset val="238"/>
    </font>
    <font>
      <b/>
      <sz val="10"/>
      <color rgb="FFFF0000"/>
      <name val="Arial"/>
      <family val="2"/>
      <charset val="204"/>
    </font>
    <font>
      <b/>
      <sz val="10"/>
      <color rgb="FFFF0000"/>
      <name val="Arial Cyr"/>
      <charset val="204"/>
    </font>
    <font>
      <b/>
      <sz val="10"/>
      <color theme="8" tint="-0.499984740745262"/>
      <name val="Arial"/>
      <family val="2"/>
      <charset val="204"/>
    </font>
    <font>
      <sz val="10"/>
      <color rgb="FFFF0000"/>
      <name val="Arial Cyr"/>
      <charset val="204"/>
    </font>
    <font>
      <sz val="11"/>
      <color theme="0" tint="-4.9989318521683403E-2"/>
      <name val="Arial"/>
      <family val="2"/>
      <charset val="204"/>
    </font>
    <font>
      <b/>
      <sz val="12"/>
      <color theme="0" tint="-4.9989318521683403E-2"/>
      <name val="Arial"/>
      <family val="2"/>
      <charset val="204"/>
    </font>
    <font>
      <b/>
      <sz val="10"/>
      <color theme="0" tint="-4.9989318521683403E-2"/>
      <name val="Arial"/>
      <family val="2"/>
      <charset val="204"/>
    </font>
    <font>
      <b/>
      <sz val="11"/>
      <color theme="0" tint="-4.9989318521683403E-2"/>
      <name val="Arial"/>
      <family val="2"/>
      <charset val="204"/>
    </font>
    <font>
      <b/>
      <sz val="10"/>
      <color indexed="59"/>
      <name val="Arial"/>
      <family val="2"/>
      <charset val="204"/>
    </font>
    <font>
      <b/>
      <sz val="10"/>
      <color indexed="49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indexed="9"/>
      <name val="Arial"/>
      <family val="2"/>
      <charset val="204"/>
    </font>
    <font>
      <sz val="11"/>
      <color indexed="9"/>
      <name val="Arial"/>
      <family val="2"/>
      <charset val="204"/>
    </font>
    <font>
      <b/>
      <sz val="14"/>
      <color indexed="9"/>
      <name val="Arial"/>
      <family val="2"/>
      <charset val="204"/>
    </font>
    <font>
      <b/>
      <sz val="10"/>
      <color theme="1"/>
      <name val="Arial Cyr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31"/>
      </patternFill>
    </fill>
    <fill>
      <patternFill patternType="solid">
        <fgColor rgb="FFCCFFFF"/>
        <bgColor indexed="64"/>
      </patternFill>
    </fill>
    <fill>
      <patternFill patternType="solid">
        <fgColor rgb="FF33CCCC"/>
        <bgColor indexed="31"/>
      </patternFill>
    </fill>
    <fill>
      <patternFill patternType="solid">
        <fgColor rgb="FFCCFFFF"/>
        <bgColor indexed="40"/>
      </patternFill>
    </fill>
    <fill>
      <patternFill patternType="solid">
        <fgColor theme="9" tint="0.59999389629810485"/>
        <bgColor indexed="6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CFFCC"/>
        <bgColor indexed="64"/>
      </patternFill>
    </fill>
    <fill>
      <patternFill patternType="solid">
        <fgColor rgb="FF33CCCC"/>
        <bgColor indexed="4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41"/>
      </patternFill>
    </fill>
  </fills>
  <borders count="1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6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23" fillId="0" borderId="0" applyNumberFormat="0" applyFill="0" applyBorder="0" applyAlignment="0" applyProtection="0"/>
    <xf numFmtId="170" fontId="43" fillId="0" borderId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57" fillId="0" borderId="103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53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43" fillId="23" borderId="8" applyNumberFormat="0" applyAlignment="0" applyProtection="0"/>
    <xf numFmtId="0" fontId="53" fillId="25" borderId="104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43" fillId="0" borderId="0" applyFill="0" applyBorder="0" applyAlignment="0" applyProtection="0"/>
    <xf numFmtId="0" fontId="17" fillId="4" borderId="0" applyNumberFormat="0" applyBorder="0" applyAlignment="0" applyProtection="0"/>
  </cellStyleXfs>
  <cellXfs count="437">
    <xf numFmtId="0" fontId="0" fillId="0" borderId="0" xfId="0"/>
    <xf numFmtId="0" fontId="18" fillId="0" borderId="0" xfId="0" applyNumberFormat="1" applyFont="1" applyFill="1" applyBorder="1" applyAlignment="1" applyProtection="1"/>
    <xf numFmtId="0" fontId="0" fillId="0" borderId="0" xfId="0" applyBorder="1"/>
    <xf numFmtId="0" fontId="19" fillId="0" borderId="0" xfId="0" applyFont="1"/>
    <xf numFmtId="0" fontId="22" fillId="0" borderId="10" xfId="29" applyNumberFormat="1" applyFont="1" applyFill="1" applyBorder="1" applyAlignment="1" applyProtection="1"/>
    <xf numFmtId="0" fontId="22" fillId="0" borderId="0" xfId="29" applyNumberFormat="1" applyFont="1" applyFill="1" applyBorder="1" applyAlignment="1" applyProtection="1"/>
    <xf numFmtId="0" fontId="24" fillId="0" borderId="0" xfId="0" applyFont="1"/>
    <xf numFmtId="0" fontId="22" fillId="0" borderId="11" xfId="29" applyNumberFormat="1" applyFont="1" applyFill="1" applyBorder="1" applyAlignment="1" applyProtection="1">
      <alignment horizontal="left" vertical="top" wrapText="1"/>
    </xf>
    <xf numFmtId="0" fontId="27" fillId="0" borderId="12" xfId="0" applyNumberFormat="1" applyFont="1" applyFill="1" applyBorder="1" applyAlignment="1" applyProtection="1">
      <alignment horizontal="center" vertical="center" wrapText="1"/>
    </xf>
    <xf numFmtId="0" fontId="27" fillId="6" borderId="12" xfId="0" applyNumberFormat="1" applyFont="1" applyFill="1" applyBorder="1" applyAlignment="1" applyProtection="1">
      <alignment horizontal="center" vertical="center" wrapText="1"/>
    </xf>
    <xf numFmtId="0" fontId="27" fillId="6" borderId="13" xfId="0" applyNumberFormat="1" applyFont="1" applyFill="1" applyBorder="1" applyAlignment="1" applyProtection="1">
      <alignment horizontal="center" vertical="center" wrapText="1"/>
    </xf>
    <xf numFmtId="0" fontId="21" fillId="0" borderId="14" xfId="0" applyFont="1" applyBorder="1" applyAlignment="1">
      <alignment horizontal="right"/>
    </xf>
    <xf numFmtId="0" fontId="0" fillId="0" borderId="15" xfId="0" applyBorder="1" applyProtection="1">
      <protection locked="0"/>
    </xf>
    <xf numFmtId="165" fontId="0" fillId="0" borderId="16" xfId="47" applyNumberFormat="1" applyFont="1" applyFill="1" applyBorder="1" applyAlignment="1" applyProtection="1"/>
    <xf numFmtId="165" fontId="21" fillId="0" borderId="16" xfId="47" applyNumberFormat="1" applyFont="1" applyFill="1" applyBorder="1" applyAlignment="1" applyProtection="1"/>
    <xf numFmtId="0" fontId="21" fillId="0" borderId="17" xfId="0" applyFont="1" applyBorder="1" applyAlignment="1">
      <alignment horizontal="right"/>
    </xf>
    <xf numFmtId="3" fontId="29" fillId="6" borderId="17" xfId="0" applyNumberFormat="1" applyFont="1" applyFill="1" applyBorder="1" applyAlignment="1" applyProtection="1">
      <protection locked="0"/>
    </xf>
    <xf numFmtId="3" fontId="30" fillId="6" borderId="17" xfId="0" applyNumberFormat="1" applyFont="1" applyFill="1" applyBorder="1" applyAlignment="1" applyProtection="1">
      <protection locked="0"/>
    </xf>
    <xf numFmtId="0" fontId="0" fillId="0" borderId="17" xfId="0" applyFont="1" applyBorder="1" applyProtection="1">
      <protection locked="0"/>
    </xf>
    <xf numFmtId="165" fontId="0" fillId="0" borderId="17" xfId="47" applyNumberFormat="1" applyFont="1" applyFill="1" applyBorder="1" applyAlignment="1" applyProtection="1"/>
    <xf numFmtId="165" fontId="21" fillId="0" borderId="17" xfId="47" applyNumberFormat="1" applyFont="1" applyFill="1" applyBorder="1" applyAlignment="1" applyProtection="1"/>
    <xf numFmtId="165" fontId="30" fillId="6" borderId="17" xfId="47" applyNumberFormat="1" applyFont="1" applyFill="1" applyBorder="1" applyAlignment="1" applyProtection="1"/>
    <xf numFmtId="0" fontId="0" fillId="0" borderId="18" xfId="0" applyFont="1" applyBorder="1" applyProtection="1">
      <protection locked="0"/>
    </xf>
    <xf numFmtId="165" fontId="0" fillId="0" borderId="18" xfId="47" applyNumberFormat="1" applyFont="1" applyFill="1" applyBorder="1" applyAlignment="1" applyProtection="1"/>
    <xf numFmtId="165" fontId="21" fillId="0" borderId="18" xfId="47" applyNumberFormat="1" applyFont="1" applyFill="1" applyBorder="1" applyAlignment="1" applyProtection="1"/>
    <xf numFmtId="0" fontId="0" fillId="0" borderId="19" xfId="0" applyBorder="1" applyAlignment="1" applyProtection="1">
      <alignment horizontal="center" vertical="center"/>
      <protection locked="0"/>
    </xf>
    <xf numFmtId="166" fontId="0" fillId="0" borderId="20" xfId="47" applyNumberFormat="1" applyFont="1" applyFill="1" applyBorder="1" applyAlignment="1" applyProtection="1">
      <alignment horizontal="center"/>
    </xf>
    <xf numFmtId="166" fontId="21" fillId="0" borderId="19" xfId="47" applyNumberFormat="1" applyFont="1" applyFill="1" applyBorder="1" applyAlignment="1" applyProtection="1">
      <alignment horizontal="center"/>
    </xf>
    <xf numFmtId="0" fontId="0" fillId="0" borderId="15" xfId="0" applyFont="1" applyBorder="1" applyProtection="1"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166" fontId="0" fillId="0" borderId="22" xfId="47" applyNumberFormat="1" applyFont="1" applyFill="1" applyBorder="1" applyAlignment="1" applyProtection="1">
      <alignment horizontal="center"/>
    </xf>
    <xf numFmtId="166" fontId="21" fillId="0" borderId="21" xfId="47" applyNumberFormat="1" applyFont="1" applyFill="1" applyBorder="1" applyAlignment="1" applyProtection="1">
      <alignment horizontal="center"/>
    </xf>
    <xf numFmtId="0" fontId="0" fillId="0" borderId="14" xfId="0" applyFont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1" xfId="0" applyFon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4" xfId="0" applyFont="1" applyBorder="1" applyAlignment="1">
      <alignment horizontal="center"/>
    </xf>
    <xf numFmtId="166" fontId="0" fillId="0" borderId="25" xfId="0" applyNumberFormat="1" applyBorder="1" applyAlignment="1">
      <alignment horizontal="center"/>
    </xf>
    <xf numFmtId="166" fontId="21" fillId="0" borderId="24" xfId="0" applyNumberFormat="1" applyFont="1" applyBorder="1" applyAlignment="1">
      <alignment horizontal="center"/>
    </xf>
    <xf numFmtId="0" fontId="0" fillId="0" borderId="10" xfId="0" applyFont="1" applyBorder="1"/>
    <xf numFmtId="165" fontId="0" fillId="0" borderId="15" xfId="47" applyNumberFormat="1" applyFont="1" applyFill="1" applyBorder="1" applyAlignment="1" applyProtection="1"/>
    <xf numFmtId="165" fontId="21" fillId="0" borderId="15" xfId="47" applyNumberFormat="1" applyFont="1" applyFill="1" applyBorder="1" applyAlignment="1" applyProtection="1"/>
    <xf numFmtId="0" fontId="0" fillId="0" borderId="0" xfId="0" applyAlignment="1"/>
    <xf numFmtId="0" fontId="32" fillId="0" borderId="0" xfId="0" applyFont="1" applyAlignment="1"/>
    <xf numFmtId="0" fontId="0" fillId="0" borderId="0" xfId="0" applyAlignment="1">
      <alignment horizontal="center"/>
    </xf>
    <xf numFmtId="0" fontId="30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/>
    <xf numFmtId="0" fontId="0" fillId="0" borderId="0" xfId="0" applyAlignment="1">
      <alignment horizontal="center" vertical="center" wrapText="1"/>
    </xf>
    <xf numFmtId="3" fontId="34" fillId="6" borderId="16" xfId="0" applyNumberFormat="1" applyFont="1" applyFill="1" applyBorder="1" applyAlignment="1" applyProtection="1">
      <protection locked="0"/>
    </xf>
    <xf numFmtId="0" fontId="21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/>
    <xf numFmtId="0" fontId="36" fillId="0" borderId="12" xfId="0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3" fontId="0" fillId="0" borderId="0" xfId="0" applyNumberFormat="1" applyAlignment="1"/>
    <xf numFmtId="0" fontId="0" fillId="0" borderId="0" xfId="0" applyAlignment="1">
      <alignment horizontal="right"/>
    </xf>
    <xf numFmtId="0" fontId="38" fillId="0" borderId="0" xfId="0" applyFont="1"/>
    <xf numFmtId="0" fontId="39" fillId="6" borderId="12" xfId="0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 applyAlignment="1">
      <alignment horizontal="right" vertical="center"/>
    </xf>
    <xf numFmtId="0" fontId="20" fillId="0" borderId="0" xfId="0" applyNumberFormat="1" applyFont="1" applyFill="1" applyBorder="1" applyAlignment="1" applyProtection="1"/>
    <xf numFmtId="167" fontId="21" fillId="0" borderId="0" xfId="47" applyNumberFormat="1" applyFont="1" applyFill="1" applyBorder="1" applyAlignment="1" applyProtection="1"/>
    <xf numFmtId="168" fontId="21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3" fillId="0" borderId="26" xfId="29" applyNumberFormat="1" applyFill="1" applyBorder="1" applyAlignment="1" applyProtection="1">
      <alignment wrapText="1"/>
    </xf>
    <xf numFmtId="0" fontId="23" fillId="0" borderId="27" xfId="29" applyNumberFormat="1" applyFill="1" applyBorder="1" applyAlignment="1" applyProtection="1">
      <alignment wrapText="1"/>
    </xf>
    <xf numFmtId="0" fontId="23" fillId="0" borderId="11" xfId="29" applyNumberFormat="1" applyFill="1" applyBorder="1" applyAlignment="1" applyProtection="1">
      <alignment wrapText="1"/>
    </xf>
    <xf numFmtId="0" fontId="23" fillId="0" borderId="11" xfId="29" applyNumberFormat="1" applyFill="1" applyBorder="1" applyAlignment="1" applyProtection="1"/>
    <xf numFmtId="0" fontId="23" fillId="0" borderId="10" xfId="29" applyNumberFormat="1" applyFill="1" applyBorder="1" applyAlignment="1" applyProtection="1"/>
    <xf numFmtId="0" fontId="23" fillId="0" borderId="28" xfId="29" applyNumberFormat="1" applyFill="1" applyBorder="1" applyAlignment="1" applyProtection="1">
      <alignment wrapText="1"/>
    </xf>
    <xf numFmtId="0" fontId="23" fillId="0" borderId="0" xfId="29" applyNumberFormat="1" applyFill="1" applyBorder="1" applyAlignment="1" applyProtection="1"/>
    <xf numFmtId="0" fontId="21" fillId="0" borderId="0" xfId="0" applyFont="1" applyBorder="1" applyAlignment="1">
      <alignment vertical="center" wrapText="1"/>
    </xf>
    <xf numFmtId="0" fontId="0" fillId="0" borderId="0" xfId="0" applyBorder="1" applyProtection="1">
      <protection locked="0"/>
    </xf>
    <xf numFmtId="0" fontId="27" fillId="26" borderId="12" xfId="0" applyNumberFormat="1" applyFont="1" applyFill="1" applyBorder="1" applyAlignment="1" applyProtection="1">
      <alignment horizontal="center" vertical="center" wrapText="1"/>
    </xf>
    <xf numFmtId="0" fontId="27" fillId="27" borderId="29" xfId="0" applyFont="1" applyFill="1" applyBorder="1" applyAlignment="1">
      <alignment horizontal="center" vertical="center" wrapText="1"/>
    </xf>
    <xf numFmtId="0" fontId="27" fillId="27" borderId="30" xfId="0" applyFont="1" applyFill="1" applyBorder="1" applyAlignment="1">
      <alignment horizontal="center" vertical="center" wrapText="1"/>
    </xf>
    <xf numFmtId="0" fontId="27" fillId="27" borderId="12" xfId="0" applyFont="1" applyFill="1" applyBorder="1" applyAlignment="1">
      <alignment horizontal="center" vertical="center" wrapText="1"/>
    </xf>
    <xf numFmtId="165" fontId="0" fillId="0" borderId="0" xfId="0" applyNumberFormat="1" applyBorder="1" applyProtection="1">
      <protection locked="0"/>
    </xf>
    <xf numFmtId="3" fontId="30" fillId="6" borderId="31" xfId="0" applyNumberFormat="1" applyFont="1" applyFill="1" applyBorder="1" applyAlignment="1" applyProtection="1">
      <protection locked="0"/>
    </xf>
    <xf numFmtId="3" fontId="30" fillId="6" borderId="32" xfId="0" applyNumberFormat="1" applyFont="1" applyFill="1" applyBorder="1" applyAlignment="1" applyProtection="1">
      <protection locked="0"/>
    </xf>
    <xf numFmtId="3" fontId="30" fillId="6" borderId="33" xfId="0" applyNumberFormat="1" applyFont="1" applyFill="1" applyBorder="1" applyAlignment="1" applyProtection="1">
      <protection locked="0"/>
    </xf>
    <xf numFmtId="3" fontId="34" fillId="6" borderId="34" xfId="0" applyNumberFormat="1" applyFont="1" applyFill="1" applyBorder="1" applyAlignment="1" applyProtection="1">
      <protection locked="0"/>
    </xf>
    <xf numFmtId="3" fontId="34" fillId="6" borderId="35" xfId="0" applyNumberFormat="1" applyFont="1" applyFill="1" applyBorder="1" applyAlignment="1" applyProtection="1">
      <protection locked="0"/>
    </xf>
    <xf numFmtId="3" fontId="34" fillId="6" borderId="36" xfId="0" applyNumberFormat="1" applyFont="1" applyFill="1" applyBorder="1" applyAlignment="1" applyProtection="1">
      <protection locked="0"/>
    </xf>
    <xf numFmtId="3" fontId="34" fillId="6" borderId="31" xfId="0" applyNumberFormat="1" applyFont="1" applyFill="1" applyBorder="1" applyAlignment="1" applyProtection="1">
      <protection locked="0"/>
    </xf>
    <xf numFmtId="3" fontId="34" fillId="6" borderId="32" xfId="0" applyNumberFormat="1" applyFont="1" applyFill="1" applyBorder="1" applyAlignment="1" applyProtection="1">
      <protection locked="0"/>
    </xf>
    <xf numFmtId="3" fontId="30" fillId="6" borderId="35" xfId="0" applyNumberFormat="1" applyFont="1" applyFill="1" applyBorder="1" applyAlignment="1" applyProtection="1">
      <protection locked="0"/>
    </xf>
    <xf numFmtId="3" fontId="30" fillId="6" borderId="36" xfId="0" applyNumberFormat="1" applyFont="1" applyFill="1" applyBorder="1" applyAlignment="1" applyProtection="1">
      <protection locked="0"/>
    </xf>
    <xf numFmtId="3" fontId="34" fillId="26" borderId="34" xfId="0" applyNumberFormat="1" applyFont="1" applyFill="1" applyBorder="1" applyAlignment="1" applyProtection="1">
      <protection locked="0"/>
    </xf>
    <xf numFmtId="3" fontId="34" fillId="26" borderId="16" xfId="0" applyNumberFormat="1" applyFont="1" applyFill="1" applyBorder="1" applyAlignment="1" applyProtection="1">
      <protection locked="0"/>
    </xf>
    <xf numFmtId="3" fontId="29" fillId="6" borderId="31" xfId="0" applyNumberFormat="1" applyFont="1" applyFill="1" applyBorder="1" applyAlignment="1" applyProtection="1">
      <protection locked="0"/>
    </xf>
    <xf numFmtId="3" fontId="29" fillId="6" borderId="33" xfId="0" applyNumberFormat="1" applyFont="1" applyFill="1" applyBorder="1" applyAlignment="1" applyProtection="1">
      <protection locked="0"/>
    </xf>
    <xf numFmtId="3" fontId="29" fillId="6" borderId="35" xfId="0" applyNumberFormat="1" applyFont="1" applyFill="1" applyBorder="1" applyAlignment="1" applyProtection="1">
      <protection locked="0"/>
    </xf>
    <xf numFmtId="0" fontId="0" fillId="28" borderId="37" xfId="0" applyFill="1" applyBorder="1" applyProtection="1">
      <protection locked="0"/>
    </xf>
    <xf numFmtId="0" fontId="33" fillId="29" borderId="38" xfId="0" applyFont="1" applyFill="1" applyBorder="1" applyAlignment="1">
      <alignment vertical="center"/>
    </xf>
    <xf numFmtId="0" fontId="33" fillId="29" borderId="39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7" fillId="27" borderId="40" xfId="0" applyFont="1" applyFill="1" applyBorder="1" applyAlignment="1">
      <alignment horizontal="center" vertical="center" wrapText="1"/>
    </xf>
    <xf numFmtId="0" fontId="33" fillId="29" borderId="41" xfId="0" applyFont="1" applyFill="1" applyBorder="1"/>
    <xf numFmtId="0" fontId="33" fillId="29" borderId="42" xfId="0" applyFont="1" applyFill="1" applyBorder="1"/>
    <xf numFmtId="0" fontId="0" fillId="29" borderId="43" xfId="0" applyFill="1" applyBorder="1"/>
    <xf numFmtId="0" fontId="0" fillId="28" borderId="31" xfId="0" applyFill="1" applyBorder="1" applyProtection="1">
      <protection locked="0"/>
    </xf>
    <xf numFmtId="0" fontId="21" fillId="0" borderId="13" xfId="0" applyFont="1" applyBorder="1"/>
    <xf numFmtId="0" fontId="27" fillId="27" borderId="44" xfId="0" applyFont="1" applyFill="1" applyBorder="1" applyAlignment="1">
      <alignment horizontal="center" vertical="center"/>
    </xf>
    <xf numFmtId="0" fontId="27" fillId="27" borderId="45" xfId="0" applyFont="1" applyFill="1" applyBorder="1" applyAlignment="1">
      <alignment horizontal="center" vertical="center"/>
    </xf>
    <xf numFmtId="0" fontId="27" fillId="30" borderId="41" xfId="0" applyNumberFormat="1" applyFont="1" applyFill="1" applyBorder="1" applyAlignment="1" applyProtection="1">
      <alignment horizontal="center" vertical="center" wrapText="1"/>
    </xf>
    <xf numFmtId="0" fontId="27" fillId="30" borderId="13" xfId="0" applyNumberFormat="1" applyFont="1" applyFill="1" applyBorder="1" applyAlignment="1" applyProtection="1">
      <alignment horizontal="center" vertical="center" wrapText="1"/>
    </xf>
    <xf numFmtId="3" fontId="27" fillId="30" borderId="13" xfId="0" applyNumberFormat="1" applyFont="1" applyFill="1" applyBorder="1" applyAlignment="1" applyProtection="1">
      <alignment horizontal="center" vertical="center" wrapText="1"/>
    </xf>
    <xf numFmtId="0" fontId="58" fillId="0" borderId="0" xfId="0" applyFont="1"/>
    <xf numFmtId="0" fontId="47" fillId="0" borderId="0" xfId="0" applyFont="1"/>
    <xf numFmtId="0" fontId="21" fillId="0" borderId="0" xfId="0" applyFont="1" applyBorder="1" applyAlignment="1">
      <alignment horizontal="left" vertical="center" wrapText="1"/>
    </xf>
    <xf numFmtId="0" fontId="47" fillId="0" borderId="0" xfId="0" applyFont="1" applyBorder="1" applyAlignment="1">
      <alignment vertical="center" wrapText="1"/>
    </xf>
    <xf numFmtId="0" fontId="23" fillId="0" borderId="28" xfId="29" applyNumberFormat="1" applyFill="1" applyBorder="1" applyAlignment="1" applyProtection="1"/>
    <xf numFmtId="0" fontId="0" fillId="6" borderId="54" xfId="0" applyFont="1" applyFill="1" applyBorder="1" applyAlignment="1" applyProtection="1">
      <alignment horizontal="left" vertical="center"/>
      <protection locked="0"/>
    </xf>
    <xf numFmtId="0" fontId="0" fillId="6" borderId="55" xfId="0" applyFont="1" applyFill="1" applyBorder="1" applyAlignment="1" applyProtection="1">
      <alignment horizontal="left" vertical="center"/>
      <protection locked="0"/>
    </xf>
    <xf numFmtId="0" fontId="0" fillId="6" borderId="56" xfId="0" applyFont="1" applyFill="1" applyBorder="1" applyAlignment="1" applyProtection="1">
      <alignment horizontal="left" vertical="center"/>
      <protection locked="0"/>
    </xf>
    <xf numFmtId="0" fontId="0" fillId="6" borderId="57" xfId="0" applyFill="1" applyBorder="1" applyAlignment="1" applyProtection="1">
      <alignment horizontal="left" vertical="center"/>
      <protection locked="0"/>
    </xf>
    <xf numFmtId="0" fontId="0" fillId="6" borderId="57" xfId="0" applyFill="1" applyBorder="1" applyAlignment="1" applyProtection="1">
      <alignment horizontal="left" vertical="center" wrapText="1"/>
      <protection locked="0"/>
    </xf>
    <xf numFmtId="0" fontId="0" fillId="6" borderId="54" xfId="0" applyFill="1" applyBorder="1" applyAlignment="1" applyProtection="1">
      <alignment horizontal="left" vertical="center" wrapText="1"/>
      <protection locked="0"/>
    </xf>
    <xf numFmtId="0" fontId="0" fillId="6" borderId="55" xfId="0" applyFill="1" applyBorder="1" applyAlignment="1" applyProtection="1">
      <alignment horizontal="left" vertical="center" wrapText="1"/>
      <protection locked="0"/>
    </xf>
    <xf numFmtId="0" fontId="0" fillId="6" borderId="56" xfId="0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8" xfId="0" applyBorder="1" applyAlignment="1" applyProtection="1">
      <alignment horizontal="left" vertical="center" wrapText="1"/>
      <protection locked="0"/>
    </xf>
    <xf numFmtId="0" fontId="0" fillId="0" borderId="59" xfId="0" applyBorder="1" applyAlignment="1" applyProtection="1">
      <alignment horizontal="left" vertical="center" wrapText="1"/>
      <protection locked="0"/>
    </xf>
    <xf numFmtId="0" fontId="0" fillId="0" borderId="60" xfId="0" applyBorder="1" applyAlignment="1" applyProtection="1">
      <alignment horizontal="left" vertical="center" wrapText="1"/>
      <protection locked="0"/>
    </xf>
    <xf numFmtId="0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33" fillId="0" borderId="21" xfId="0" applyNumberFormat="1" applyFont="1" applyFill="1" applyBorder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3" fillId="0" borderId="24" xfId="0" applyNumberFormat="1" applyFont="1" applyFill="1" applyBorder="1" applyAlignment="1" applyProtection="1">
      <protection locked="0"/>
    </xf>
    <xf numFmtId="0" fontId="33" fillId="0" borderId="58" xfId="0" applyNumberFormat="1" applyFont="1" applyFill="1" applyBorder="1" applyAlignment="1" applyProtection="1">
      <protection locked="0"/>
    </xf>
    <xf numFmtId="0" fontId="33" fillId="0" borderId="19" xfId="0" applyNumberFormat="1" applyFont="1" applyFill="1" applyBorder="1" applyAlignment="1" applyProtection="1">
      <protection locked="0"/>
    </xf>
    <xf numFmtId="0" fontId="48" fillId="0" borderId="0" xfId="0" applyFont="1" applyBorder="1" applyAlignment="1"/>
    <xf numFmtId="165" fontId="30" fillId="26" borderId="17" xfId="47" applyNumberFormat="1" applyFont="1" applyFill="1" applyBorder="1" applyAlignment="1" applyProtection="1">
      <alignment horizontal="left"/>
      <protection locked="0"/>
    </xf>
    <xf numFmtId="0" fontId="21" fillId="0" borderId="21" xfId="0" applyFont="1" applyBorder="1" applyProtection="1">
      <protection locked="0"/>
    </xf>
    <xf numFmtId="0" fontId="21" fillId="0" borderId="24" xfId="0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0" xfId="0" applyAlignment="1" applyProtection="1">
      <protection locked="0"/>
    </xf>
    <xf numFmtId="3" fontId="0" fillId="0" borderId="0" xfId="0" applyNumberFormat="1" applyAlignment="1" applyProtection="1">
      <protection locked="0"/>
    </xf>
    <xf numFmtId="0" fontId="33" fillId="0" borderId="19" xfId="0" applyNumberFormat="1" applyFont="1" applyFill="1" applyBorder="1" applyAlignment="1" applyProtection="1">
      <alignment horizontal="right"/>
      <protection locked="0"/>
    </xf>
    <xf numFmtId="0" fontId="33" fillId="0" borderId="21" xfId="0" applyNumberFormat="1" applyFont="1" applyFill="1" applyBorder="1" applyAlignment="1" applyProtection="1">
      <alignment horizontal="right"/>
      <protection locked="0"/>
    </xf>
    <xf numFmtId="0" fontId="21" fillId="0" borderId="21" xfId="0" applyFont="1" applyBorder="1" applyAlignment="1" applyProtection="1">
      <alignment horizontal="right"/>
      <protection locked="0"/>
    </xf>
    <xf numFmtId="0" fontId="21" fillId="0" borderId="24" xfId="0" applyFont="1" applyBorder="1" applyAlignment="1" applyProtection="1">
      <alignment horizontal="right"/>
      <protection locked="0"/>
    </xf>
    <xf numFmtId="0" fontId="0" fillId="0" borderId="0" xfId="0" applyFont="1" applyAlignment="1" applyProtection="1">
      <alignment horizontal="right"/>
      <protection locked="0"/>
    </xf>
    <xf numFmtId="3" fontId="0" fillId="0" borderId="0" xfId="0" applyNumberFormat="1" applyProtection="1">
      <protection locked="0"/>
    </xf>
    <xf numFmtId="169" fontId="0" fillId="0" borderId="0" xfId="0" applyNumberFormat="1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49" fontId="59" fillId="0" borderId="0" xfId="0" applyNumberFormat="1" applyFont="1" applyAlignment="1" applyProtection="1">
      <alignment horizontal="center" vertical="center" wrapText="1"/>
      <protection locked="0"/>
    </xf>
    <xf numFmtId="49" fontId="60" fillId="0" borderId="15" xfId="0" applyNumberFormat="1" applyFont="1" applyFill="1" applyBorder="1" applyAlignment="1" applyProtection="1">
      <alignment vertical="center" wrapText="1"/>
      <protection locked="0"/>
    </xf>
    <xf numFmtId="169" fontId="30" fillId="0" borderId="0" xfId="0" applyNumberFormat="1" applyFont="1" applyFill="1" applyBorder="1" applyAlignment="1" applyProtection="1">
      <alignment vertical="center" wrapText="1"/>
      <protection locked="0"/>
    </xf>
    <xf numFmtId="0" fontId="31" fillId="0" borderId="0" xfId="0" applyNumberFormat="1" applyFont="1" applyFill="1" applyBorder="1" applyAlignment="1" applyProtection="1">
      <alignment vertical="center" wrapText="1"/>
      <protection locked="0"/>
    </xf>
    <xf numFmtId="0" fontId="40" fillId="0" borderId="0" xfId="0" applyNumberFormat="1" applyFont="1" applyFill="1" applyBorder="1" applyAlignment="1" applyProtection="1">
      <alignment vertical="center" wrapText="1"/>
      <protection locked="0"/>
    </xf>
    <xf numFmtId="49" fontId="60" fillId="0" borderId="1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Fill="1" applyBorder="1" applyAlignment="1" applyProtection="1">
      <alignment vertical="center" wrapText="1"/>
      <protection locked="0"/>
    </xf>
    <xf numFmtId="169" fontId="0" fillId="0" borderId="64" xfId="0" applyNumberFormat="1" applyFont="1" applyBorder="1" applyAlignment="1" applyProtection="1">
      <alignment vertical="center" wrapText="1"/>
      <protection locked="0"/>
    </xf>
    <xf numFmtId="0" fontId="41" fillId="0" borderId="0" xfId="0" applyFont="1" applyAlignment="1" applyProtection="1">
      <alignment vertical="center" wrapText="1"/>
      <protection locked="0"/>
    </xf>
    <xf numFmtId="171" fontId="0" fillId="0" borderId="66" xfId="30" applyNumberFormat="1" applyFont="1" applyFill="1" applyBorder="1" applyAlignment="1" applyProtection="1">
      <alignment vertical="center" wrapText="1"/>
      <protection locked="0"/>
    </xf>
    <xf numFmtId="167" fontId="41" fillId="0" borderId="0" xfId="47" applyNumberFormat="1" applyFont="1" applyFill="1" applyBorder="1" applyAlignment="1" applyProtection="1">
      <alignment vertical="center" wrapText="1"/>
      <protection locked="0"/>
    </xf>
    <xf numFmtId="169" fontId="0" fillId="0" borderId="66" xfId="0" applyNumberFormat="1" applyFont="1" applyBorder="1" applyAlignment="1" applyProtection="1">
      <alignment vertical="center" wrapText="1"/>
      <protection locked="0"/>
    </xf>
    <xf numFmtId="169" fontId="41" fillId="0" borderId="66" xfId="0" applyNumberFormat="1" applyFont="1" applyBorder="1" applyAlignment="1" applyProtection="1">
      <alignment vertical="center" wrapText="1"/>
      <protection locked="0"/>
    </xf>
    <xf numFmtId="0" fontId="42" fillId="0" borderId="0" xfId="0" applyFont="1" applyAlignment="1" applyProtection="1">
      <alignment vertical="center" wrapText="1"/>
      <protection locked="0"/>
    </xf>
    <xf numFmtId="171" fontId="19" fillId="0" borderId="69" xfId="30" applyNumberFormat="1" applyFont="1" applyFill="1" applyBorder="1" applyAlignment="1" applyProtection="1">
      <alignment vertical="center" wrapText="1"/>
      <protection locked="0"/>
    </xf>
    <xf numFmtId="49" fontId="0" fillId="0" borderId="0" xfId="0" applyNumberFormat="1" applyFont="1" applyAlignment="1" applyProtection="1">
      <alignment vertical="center" wrapText="1"/>
      <protection locked="0"/>
    </xf>
    <xf numFmtId="0" fontId="61" fillId="0" borderId="0" xfId="0" applyFont="1" applyAlignment="1" applyProtection="1">
      <alignment horizontal="left" readingOrder="1"/>
      <protection locked="0"/>
    </xf>
    <xf numFmtId="0" fontId="62" fillId="0" borderId="0" xfId="0" applyFont="1" applyAlignment="1" applyProtection="1">
      <alignment horizontal="left" readingOrder="1"/>
      <protection locked="0"/>
    </xf>
    <xf numFmtId="0" fontId="63" fillId="0" borderId="0" xfId="0" applyFont="1" applyAlignment="1" applyProtection="1">
      <alignment horizontal="left" readingOrder="1"/>
      <protection locked="0"/>
    </xf>
    <xf numFmtId="0" fontId="64" fillId="0" borderId="0" xfId="0" applyFont="1" applyAlignment="1" applyProtection="1">
      <alignment horizontal="left" readingOrder="1"/>
      <protection locked="0"/>
    </xf>
    <xf numFmtId="165" fontId="43" fillId="28" borderId="32" xfId="47" applyNumberFormat="1" applyFont="1" applyFill="1" applyBorder="1" applyAlignment="1" applyProtection="1">
      <alignment horizontal="center"/>
    </xf>
    <xf numFmtId="165" fontId="21" fillId="28" borderId="70" xfId="47" applyNumberFormat="1" applyFont="1" applyFill="1" applyBorder="1" applyAlignment="1" applyProtection="1">
      <alignment horizontal="center"/>
    </xf>
    <xf numFmtId="165" fontId="43" fillId="28" borderId="17" xfId="47" applyNumberFormat="1" applyFont="1" applyFill="1" applyBorder="1" applyAlignment="1" applyProtection="1">
      <alignment horizontal="center"/>
    </xf>
    <xf numFmtId="165" fontId="21" fillId="28" borderId="71" xfId="47" applyNumberFormat="1" applyFont="1" applyFill="1" applyBorder="1" applyAlignment="1" applyProtection="1">
      <alignment horizontal="center"/>
    </xf>
    <xf numFmtId="165" fontId="43" fillId="28" borderId="36" xfId="47" applyNumberFormat="1" applyFont="1" applyFill="1" applyBorder="1" applyAlignment="1" applyProtection="1">
      <alignment horizontal="center"/>
    </xf>
    <xf numFmtId="165" fontId="21" fillId="28" borderId="72" xfId="47" applyNumberFormat="1" applyFont="1" applyFill="1" applyBorder="1" applyAlignment="1" applyProtection="1">
      <alignment horizontal="center"/>
    </xf>
    <xf numFmtId="165" fontId="30" fillId="6" borderId="32" xfId="47" applyNumberFormat="1" applyFont="1" applyFill="1" applyBorder="1" applyAlignment="1" applyProtection="1"/>
    <xf numFmtId="165" fontId="31" fillId="6" borderId="70" xfId="0" applyNumberFormat="1" applyFont="1" applyFill="1" applyBorder="1" applyAlignment="1" applyProtection="1"/>
    <xf numFmtId="165" fontId="31" fillId="6" borderId="71" xfId="0" applyNumberFormat="1" applyFont="1" applyFill="1" applyBorder="1" applyAlignment="1" applyProtection="1"/>
    <xf numFmtId="165" fontId="30" fillId="6" borderId="36" xfId="47" applyNumberFormat="1" applyFont="1" applyFill="1" applyBorder="1" applyAlignment="1" applyProtection="1"/>
    <xf numFmtId="165" fontId="31" fillId="6" borderId="72" xfId="0" applyNumberFormat="1" applyFont="1" applyFill="1" applyBorder="1" applyAlignment="1" applyProtection="1"/>
    <xf numFmtId="165" fontId="43" fillId="28" borderId="16" xfId="47" applyNumberFormat="1" applyFont="1" applyFill="1" applyBorder="1" applyAlignment="1" applyProtection="1">
      <alignment horizontal="center"/>
    </xf>
    <xf numFmtId="165" fontId="21" fillId="28" borderId="73" xfId="47" applyNumberFormat="1" applyFont="1" applyFill="1" applyBorder="1" applyAlignment="1" applyProtection="1">
      <alignment horizontal="center"/>
    </xf>
    <xf numFmtId="165" fontId="30" fillId="6" borderId="32" xfId="0" applyNumberFormat="1" applyFont="1" applyFill="1" applyBorder="1" applyAlignment="1" applyProtection="1"/>
    <xf numFmtId="165" fontId="30" fillId="6" borderId="17" xfId="0" applyNumberFormat="1" applyFont="1" applyFill="1" applyBorder="1" applyAlignment="1" applyProtection="1"/>
    <xf numFmtId="165" fontId="30" fillId="6" borderId="36" xfId="0" applyNumberFormat="1" applyFont="1" applyFill="1" applyBorder="1" applyAlignment="1" applyProtection="1"/>
    <xf numFmtId="165" fontId="30" fillId="6" borderId="32" xfId="0" applyNumberFormat="1" applyFont="1" applyFill="1" applyBorder="1" applyAlignment="1" applyProtection="1">
      <alignment horizontal="center"/>
    </xf>
    <xf numFmtId="165" fontId="31" fillId="26" borderId="70" xfId="0" applyNumberFormat="1" applyFont="1" applyFill="1" applyBorder="1" applyAlignment="1" applyProtection="1">
      <alignment horizontal="center"/>
    </xf>
    <xf numFmtId="165" fontId="30" fillId="6" borderId="17" xfId="0" applyNumberFormat="1" applyFont="1" applyFill="1" applyBorder="1" applyAlignment="1" applyProtection="1">
      <alignment horizontal="center"/>
    </xf>
    <xf numFmtId="165" fontId="31" fillId="6" borderId="71" xfId="0" applyNumberFormat="1" applyFont="1" applyFill="1" applyBorder="1" applyAlignment="1" applyProtection="1">
      <alignment horizontal="center"/>
    </xf>
    <xf numFmtId="165" fontId="30" fillId="6" borderId="36" xfId="0" applyNumberFormat="1" applyFont="1" applyFill="1" applyBorder="1" applyAlignment="1" applyProtection="1">
      <alignment horizontal="center"/>
    </xf>
    <xf numFmtId="165" fontId="31" fillId="26" borderId="72" xfId="0" applyNumberFormat="1" applyFont="1" applyFill="1" applyBorder="1" applyAlignment="1" applyProtection="1">
      <alignment horizontal="center"/>
    </xf>
    <xf numFmtId="165" fontId="30" fillId="26" borderId="32" xfId="47" applyNumberFormat="1" applyFont="1" applyFill="1" applyBorder="1" applyAlignment="1" applyProtection="1">
      <alignment horizontal="center"/>
    </xf>
    <xf numFmtId="165" fontId="30" fillId="26" borderId="17" xfId="47" applyNumberFormat="1" applyFont="1" applyFill="1" applyBorder="1" applyAlignment="1" applyProtection="1">
      <alignment horizontal="center"/>
    </xf>
    <xf numFmtId="165" fontId="31" fillId="6" borderId="71" xfId="47" applyNumberFormat="1" applyFont="1" applyFill="1" applyBorder="1" applyAlignment="1" applyProtection="1">
      <alignment horizontal="center"/>
    </xf>
    <xf numFmtId="165" fontId="30" fillId="26" borderId="36" xfId="47" applyNumberFormat="1" applyFont="1" applyFill="1" applyBorder="1" applyAlignment="1" applyProtection="1">
      <alignment horizontal="center"/>
    </xf>
    <xf numFmtId="165" fontId="31" fillId="26" borderId="73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" fontId="0" fillId="6" borderId="57" xfId="0" applyNumberFormat="1" applyFill="1" applyBorder="1" applyAlignment="1" applyProtection="1">
      <alignment horizontal="center" vertical="center"/>
    </xf>
    <xf numFmtId="1" fontId="21" fillId="6" borderId="57" xfId="0" applyNumberFormat="1" applyFont="1" applyFill="1" applyBorder="1" applyAlignment="1" applyProtection="1">
      <alignment horizontal="center" vertical="center"/>
    </xf>
    <xf numFmtId="165" fontId="0" fillId="0" borderId="0" xfId="0" applyNumberFormat="1"/>
    <xf numFmtId="171" fontId="41" fillId="0" borderId="0" xfId="0" applyNumberFormat="1" applyFont="1" applyAlignment="1" applyProtection="1">
      <alignment vertical="center" wrapText="1"/>
      <protection locked="0"/>
    </xf>
    <xf numFmtId="171" fontId="54" fillId="0" borderId="66" xfId="30" applyNumberFormat="1" applyFont="1" applyFill="1" applyBorder="1" applyAlignment="1" applyProtection="1">
      <alignment vertical="center" wrapText="1"/>
      <protection locked="0"/>
    </xf>
    <xf numFmtId="3" fontId="0" fillId="0" borderId="66" xfId="30" applyNumberFormat="1" applyFont="1" applyFill="1" applyBorder="1" applyAlignment="1" applyProtection="1">
      <alignment vertical="center" wrapText="1"/>
    </xf>
    <xf numFmtId="3" fontId="54" fillId="0" borderId="66" xfId="30" applyNumberFormat="1" applyFont="1" applyFill="1" applyBorder="1" applyAlignment="1" applyProtection="1">
      <alignment vertical="center" wrapText="1"/>
    </xf>
    <xf numFmtId="3" fontId="19" fillId="0" borderId="74" xfId="30" applyNumberFormat="1" applyFont="1" applyFill="1" applyBorder="1" applyAlignment="1" applyProtection="1">
      <alignment vertical="center" wrapText="1"/>
    </xf>
    <xf numFmtId="0" fontId="65" fillId="0" borderId="21" xfId="0" applyNumberFormat="1" applyFont="1" applyFill="1" applyBorder="1" applyAlignment="1" applyProtection="1">
      <alignment horizontal="center"/>
      <protection locked="0"/>
    </xf>
    <xf numFmtId="3" fontId="34" fillId="31" borderId="75" xfId="0" applyNumberFormat="1" applyFont="1" applyFill="1" applyBorder="1" applyAlignment="1" applyProtection="1">
      <protection locked="0"/>
    </xf>
    <xf numFmtId="3" fontId="34" fillId="31" borderId="11" xfId="0" applyNumberFormat="1" applyFont="1" applyFill="1" applyBorder="1" applyAlignment="1" applyProtection="1">
      <protection locked="0"/>
    </xf>
    <xf numFmtId="165" fontId="30" fillId="31" borderId="10" xfId="47" applyNumberFormat="1" applyFont="1" applyFill="1" applyBorder="1" applyAlignment="1" applyProtection="1">
      <alignment horizontal="center"/>
    </xf>
    <xf numFmtId="165" fontId="31" fillId="31" borderId="76" xfId="0" applyNumberFormat="1" applyFont="1" applyFill="1" applyBorder="1" applyAlignment="1" applyProtection="1">
      <alignment horizontal="center"/>
    </xf>
    <xf numFmtId="0" fontId="55" fillId="0" borderId="0" xfId="0" applyFont="1" applyBorder="1" applyAlignment="1">
      <alignment vertical="center" wrapText="1"/>
    </xf>
    <xf numFmtId="0" fontId="21" fillId="0" borderId="77" xfId="0" applyFont="1" applyBorder="1"/>
    <xf numFmtId="165" fontId="30" fillId="31" borderId="11" xfId="47" applyNumberFormat="1" applyFont="1" applyFill="1" applyBorder="1" applyAlignment="1" applyProtection="1">
      <alignment horizontal="center"/>
    </xf>
    <xf numFmtId="165" fontId="31" fillId="31" borderId="78" xfId="0" applyNumberFormat="1" applyFont="1" applyFill="1" applyBorder="1" applyAlignment="1" applyProtection="1">
      <alignment horizontal="center"/>
    </xf>
    <xf numFmtId="165" fontId="30" fillId="26" borderId="21" xfId="47" applyNumberFormat="1" applyFont="1" applyFill="1" applyBorder="1" applyAlignment="1" applyProtection="1">
      <alignment horizontal="center"/>
    </xf>
    <xf numFmtId="165" fontId="0" fillId="0" borderId="0" xfId="0" applyNumberFormat="1" applyBorder="1" applyAlignment="1" applyProtection="1">
      <alignment horizontal="left"/>
      <protection locked="0"/>
    </xf>
    <xf numFmtId="165" fontId="30" fillId="26" borderId="57" xfId="47" applyNumberFormat="1" applyFont="1" applyFill="1" applyBorder="1" applyAlignment="1" applyProtection="1">
      <alignment horizontal="center"/>
    </xf>
    <xf numFmtId="165" fontId="31" fillId="26" borderId="81" xfId="0" applyNumberFormat="1" applyFont="1" applyFill="1" applyBorder="1" applyAlignment="1" applyProtection="1">
      <alignment horizontal="center"/>
    </xf>
    <xf numFmtId="3" fontId="30" fillId="26" borderId="50" xfId="0" applyNumberFormat="1" applyFont="1" applyFill="1" applyBorder="1" applyAlignment="1" applyProtection="1">
      <protection locked="0"/>
    </xf>
    <xf numFmtId="165" fontId="67" fillId="0" borderId="0" xfId="0" applyNumberFormat="1" applyFont="1" applyBorder="1" applyProtection="1">
      <protection locked="0"/>
    </xf>
    <xf numFmtId="165" fontId="30" fillId="26" borderId="55" xfId="47" applyNumberFormat="1" applyFont="1" applyFill="1" applyBorder="1" applyAlignment="1" applyProtection="1">
      <alignment horizontal="center"/>
    </xf>
    <xf numFmtId="165" fontId="31" fillId="26" borderId="87" xfId="0" applyNumberFormat="1" applyFont="1" applyFill="1" applyBorder="1" applyAlignment="1" applyProtection="1">
      <alignment horizontal="center"/>
    </xf>
    <xf numFmtId="0" fontId="29" fillId="26" borderId="55" xfId="0" applyFont="1" applyFill="1" applyBorder="1" applyProtection="1">
      <protection locked="0"/>
    </xf>
    <xf numFmtId="0" fontId="29" fillId="26" borderId="86" xfId="0" applyFont="1" applyFill="1" applyBorder="1" applyProtection="1">
      <protection locked="0"/>
    </xf>
    <xf numFmtId="165" fontId="31" fillId="26" borderId="87" xfId="47" applyNumberFormat="1" applyFont="1" applyFill="1" applyBorder="1" applyAlignment="1" applyProtection="1">
      <alignment horizontal="center"/>
    </xf>
    <xf numFmtId="3" fontId="69" fillId="0" borderId="82" xfId="0" applyNumberFormat="1" applyFont="1" applyFill="1" applyBorder="1" applyAlignment="1" applyProtection="1">
      <protection locked="0"/>
    </xf>
    <xf numFmtId="0" fontId="29" fillId="26" borderId="88" xfId="0" applyFont="1" applyFill="1" applyBorder="1" applyProtection="1">
      <protection locked="0"/>
    </xf>
    <xf numFmtId="0" fontId="29" fillId="26" borderId="89" xfId="0" applyFont="1" applyFill="1" applyBorder="1" applyProtection="1">
      <protection locked="0"/>
    </xf>
    <xf numFmtId="165" fontId="30" fillId="26" borderId="88" xfId="47" applyNumberFormat="1" applyFont="1" applyFill="1" applyBorder="1" applyAlignment="1" applyProtection="1">
      <alignment horizontal="center"/>
    </xf>
    <xf numFmtId="165" fontId="31" fillId="26" borderId="90" xfId="0" applyNumberFormat="1" applyFont="1" applyFill="1" applyBorder="1" applyAlignment="1" applyProtection="1">
      <alignment horizontal="center"/>
    </xf>
    <xf numFmtId="3" fontId="69" fillId="32" borderId="51" xfId="0" applyNumberFormat="1" applyFont="1" applyFill="1" applyBorder="1" applyAlignment="1" applyProtection="1">
      <protection locked="0"/>
    </xf>
    <xf numFmtId="0" fontId="29" fillId="33" borderId="52" xfId="0" applyFont="1" applyFill="1" applyBorder="1" applyProtection="1">
      <protection locked="0"/>
    </xf>
    <xf numFmtId="165" fontId="30" fillId="33" borderId="52" xfId="47" applyNumberFormat="1" applyFont="1" applyFill="1" applyBorder="1" applyAlignment="1" applyProtection="1">
      <alignment horizontal="center"/>
    </xf>
    <xf numFmtId="165" fontId="31" fillId="33" borderId="53" xfId="0" applyNumberFormat="1" applyFont="1" applyFill="1" applyBorder="1" applyAlignment="1" applyProtection="1">
      <alignment horizontal="center"/>
    </xf>
    <xf numFmtId="0" fontId="69" fillId="0" borderId="80" xfId="0" applyNumberFormat="1" applyFont="1" applyFill="1" applyBorder="1" applyAlignment="1" applyProtection="1">
      <protection locked="0"/>
    </xf>
    <xf numFmtId="0" fontId="29" fillId="26" borderId="50" xfId="0" applyFont="1" applyFill="1" applyBorder="1" applyProtection="1">
      <protection locked="0"/>
    </xf>
    <xf numFmtId="0" fontId="29" fillId="26" borderId="54" xfId="0" applyFont="1" applyFill="1" applyBorder="1" applyProtection="1">
      <protection locked="0"/>
    </xf>
    <xf numFmtId="165" fontId="30" fillId="26" borderId="50" xfId="47" applyNumberFormat="1" applyFont="1" applyFill="1" applyBorder="1" applyAlignment="1" applyProtection="1">
      <alignment horizontal="center"/>
    </xf>
    <xf numFmtId="0" fontId="69" fillId="0" borderId="82" xfId="0" applyNumberFormat="1" applyFont="1" applyFill="1" applyBorder="1" applyAlignment="1" applyProtection="1">
      <protection locked="0"/>
    </xf>
    <xf numFmtId="0" fontId="29" fillId="26" borderId="83" xfId="0" applyFont="1" applyFill="1" applyBorder="1" applyProtection="1">
      <protection locked="0"/>
    </xf>
    <xf numFmtId="165" fontId="30" fillId="26" borderId="83" xfId="47" applyNumberFormat="1" applyFont="1" applyFill="1" applyBorder="1" applyAlignment="1" applyProtection="1">
      <alignment horizontal="center"/>
    </xf>
    <xf numFmtId="165" fontId="30" fillId="26" borderId="82" xfId="47" applyNumberFormat="1" applyFont="1" applyFill="1" applyBorder="1" applyAlignment="1" applyProtection="1">
      <alignment horizontal="center"/>
    </xf>
    <xf numFmtId="165" fontId="31" fillId="26" borderId="91" xfId="0" applyNumberFormat="1" applyFont="1" applyFill="1" applyBorder="1" applyAlignment="1" applyProtection="1">
      <alignment horizontal="center"/>
    </xf>
    <xf numFmtId="0" fontId="69" fillId="0" borderId="55" xfId="0" applyNumberFormat="1" applyFont="1" applyFill="1" applyBorder="1" applyAlignment="1" applyProtection="1">
      <protection locked="0"/>
    </xf>
    <xf numFmtId="165" fontId="30" fillId="26" borderId="86" xfId="47" applyNumberFormat="1" applyFont="1" applyFill="1" applyBorder="1" applyAlignment="1" applyProtection="1">
      <alignment horizontal="center"/>
    </xf>
    <xf numFmtId="0" fontId="68" fillId="0" borderId="82" xfId="0" applyFont="1" applyBorder="1" applyAlignment="1">
      <alignment horizontal="right"/>
    </xf>
    <xf numFmtId="0" fontId="69" fillId="0" borderId="88" xfId="0" applyNumberFormat="1" applyFont="1" applyFill="1" applyBorder="1" applyAlignment="1" applyProtection="1">
      <protection locked="0"/>
    </xf>
    <xf numFmtId="165" fontId="30" fillId="26" borderId="89" xfId="47" applyNumberFormat="1" applyFont="1" applyFill="1" applyBorder="1" applyAlignment="1" applyProtection="1">
      <alignment horizontal="center"/>
    </xf>
    <xf numFmtId="0" fontId="66" fillId="0" borderId="0" xfId="0" applyFont="1" applyProtection="1">
      <protection locked="0"/>
    </xf>
    <xf numFmtId="0" fontId="47" fillId="0" borderId="93" xfId="0" applyFont="1" applyBorder="1" applyProtection="1">
      <protection locked="0"/>
    </xf>
    <xf numFmtId="0" fontId="70" fillId="0" borderId="84" xfId="0" applyFont="1" applyBorder="1"/>
    <xf numFmtId="0" fontId="0" fillId="34" borderId="94" xfId="0" applyFill="1" applyBorder="1"/>
    <xf numFmtId="0" fontId="0" fillId="28" borderId="84" xfId="0" applyFill="1" applyBorder="1" applyProtection="1">
      <protection locked="0"/>
    </xf>
    <xf numFmtId="0" fontId="0" fillId="28" borderId="94" xfId="0" applyFill="1" applyBorder="1" applyAlignment="1" applyProtection="1">
      <alignment horizontal="center"/>
    </xf>
    <xf numFmtId="0" fontId="0" fillId="28" borderId="84" xfId="0" applyFill="1" applyBorder="1" applyAlignment="1" applyProtection="1">
      <alignment horizontal="center"/>
    </xf>
    <xf numFmtId="0" fontId="47" fillId="28" borderId="85" xfId="0" applyFont="1" applyFill="1" applyBorder="1" applyAlignment="1" applyProtection="1">
      <alignment horizontal="center"/>
    </xf>
    <xf numFmtId="0" fontId="0" fillId="28" borderId="33" xfId="0" applyFill="1" applyBorder="1" applyProtection="1">
      <protection locked="0"/>
    </xf>
    <xf numFmtId="0" fontId="0" fillId="28" borderId="35" xfId="0" applyFill="1" applyBorder="1" applyProtection="1">
      <protection locked="0"/>
    </xf>
    <xf numFmtId="1" fontId="0" fillId="6" borderId="54" xfId="0" applyNumberFormat="1" applyFill="1" applyBorder="1" applyAlignment="1" applyProtection="1">
      <alignment horizontal="center" vertical="center"/>
    </xf>
    <xf numFmtId="1" fontId="21" fillId="6" borderId="54" xfId="0" applyNumberFormat="1" applyFont="1" applyFill="1" applyBorder="1" applyAlignment="1" applyProtection="1">
      <alignment horizontal="center" vertical="center"/>
    </xf>
    <xf numFmtId="1" fontId="0" fillId="6" borderId="55" xfId="0" applyNumberFormat="1" applyFill="1" applyBorder="1" applyAlignment="1" applyProtection="1">
      <alignment horizontal="center" vertical="center"/>
    </xf>
    <xf numFmtId="1" fontId="21" fillId="6" borderId="55" xfId="0" applyNumberFormat="1" applyFont="1" applyFill="1" applyBorder="1" applyAlignment="1" applyProtection="1">
      <alignment horizontal="center" vertical="center"/>
    </xf>
    <xf numFmtId="0" fontId="0" fillId="6" borderId="88" xfId="0" applyFont="1" applyFill="1" applyBorder="1" applyAlignment="1" applyProtection="1">
      <alignment horizontal="left" vertical="center"/>
      <protection locked="0"/>
    </xf>
    <xf numFmtId="0" fontId="0" fillId="6" borderId="88" xfId="0" applyFill="1" applyBorder="1" applyAlignment="1" applyProtection="1">
      <alignment horizontal="left" vertical="center" wrapText="1"/>
      <protection locked="0"/>
    </xf>
    <xf numFmtId="1" fontId="0" fillId="6" borderId="56" xfId="0" applyNumberFormat="1" applyFill="1" applyBorder="1" applyAlignment="1" applyProtection="1">
      <alignment horizontal="center" vertical="center"/>
    </xf>
    <xf numFmtId="1" fontId="21" fillId="6" borderId="56" xfId="0" applyNumberFormat="1" applyFont="1" applyFill="1" applyBorder="1" applyAlignment="1" applyProtection="1">
      <alignment horizontal="center" vertical="center"/>
    </xf>
    <xf numFmtId="1" fontId="0" fillId="6" borderId="82" xfId="0" applyNumberFormat="1" applyFill="1" applyBorder="1" applyAlignment="1" applyProtection="1">
      <alignment horizontal="center" vertical="center"/>
    </xf>
    <xf numFmtId="1" fontId="21" fillId="6" borderId="82" xfId="0" applyNumberFormat="1" applyFont="1" applyFill="1" applyBorder="1" applyAlignment="1" applyProtection="1">
      <alignment horizontal="center" vertical="center"/>
    </xf>
    <xf numFmtId="0" fontId="47" fillId="0" borderId="46" xfId="0" applyFont="1" applyBorder="1" applyAlignment="1">
      <alignment vertical="center"/>
    </xf>
    <xf numFmtId="0" fontId="0" fillId="28" borderId="84" xfId="0" applyFill="1" applyBorder="1" applyAlignment="1" applyProtection="1">
      <alignment wrapText="1"/>
      <protection locked="0"/>
    </xf>
    <xf numFmtId="37" fontId="0" fillId="0" borderId="0" xfId="0" applyNumberFormat="1" applyAlignment="1">
      <alignment horizontal="center"/>
    </xf>
    <xf numFmtId="0" fontId="0" fillId="28" borderId="84" xfId="0" applyFill="1" applyBorder="1" applyAlignment="1" applyProtection="1">
      <alignment vertical="center" wrapText="1"/>
      <protection locked="0"/>
    </xf>
    <xf numFmtId="0" fontId="70" fillId="0" borderId="0" xfId="0" applyFont="1"/>
    <xf numFmtId="0" fontId="47" fillId="34" borderId="94" xfId="0" applyFont="1" applyFill="1" applyBorder="1" applyAlignment="1">
      <alignment vertical="center"/>
    </xf>
    <xf numFmtId="0" fontId="23" fillId="0" borderId="10" xfId="29" applyNumberFormat="1" applyFill="1" applyBorder="1" applyAlignment="1" applyProtection="1">
      <alignment horizontal="left" vertical="top" wrapText="1"/>
    </xf>
    <xf numFmtId="165" fontId="0" fillId="0" borderId="0" xfId="0" applyNumberFormat="1" applyBorder="1" applyAlignment="1" applyProtection="1">
      <alignment horizontal="left"/>
      <protection locked="0"/>
    </xf>
    <xf numFmtId="49" fontId="71" fillId="0" borderId="0" xfId="0" applyNumberFormat="1" applyFont="1" applyAlignment="1" applyProtection="1">
      <alignment horizontal="center" vertical="center" wrapText="1"/>
      <protection locked="0"/>
    </xf>
    <xf numFmtId="3" fontId="30" fillId="26" borderId="0" xfId="0" applyNumberFormat="1" applyFont="1" applyFill="1" applyBorder="1" applyAlignment="1" applyProtection="1">
      <protection locked="0"/>
    </xf>
    <xf numFmtId="0" fontId="0" fillId="28" borderId="52" xfId="0" applyFill="1" applyBorder="1" applyProtection="1">
      <protection locked="0"/>
    </xf>
    <xf numFmtId="0" fontId="0" fillId="28" borderId="79" xfId="0" applyFill="1" applyBorder="1" applyProtection="1">
      <protection locked="0"/>
    </xf>
    <xf numFmtId="0" fontId="0" fillId="28" borderId="52" xfId="0" applyFill="1" applyBorder="1" applyAlignment="1" applyProtection="1">
      <alignment horizontal="center"/>
    </xf>
    <xf numFmtId="0" fontId="0" fillId="28" borderId="79" xfId="0" applyFill="1" applyBorder="1" applyAlignment="1" applyProtection="1">
      <alignment horizontal="center"/>
    </xf>
    <xf numFmtId="0" fontId="47" fillId="28" borderId="53" xfId="0" applyFont="1" applyFill="1" applyBorder="1" applyAlignment="1" applyProtection="1">
      <alignment horizontal="center"/>
    </xf>
    <xf numFmtId="0" fontId="70" fillId="0" borderId="44" xfId="0" applyFont="1" applyBorder="1"/>
    <xf numFmtId="0" fontId="0" fillId="28" borderId="105" xfId="0" applyFill="1" applyBorder="1" applyProtection="1">
      <protection locked="0"/>
    </xf>
    <xf numFmtId="0" fontId="0" fillId="28" borderId="44" xfId="0" applyFill="1" applyBorder="1" applyProtection="1">
      <protection locked="0"/>
    </xf>
    <xf numFmtId="0" fontId="0" fillId="28" borderId="105" xfId="0" applyFill="1" applyBorder="1" applyAlignment="1" applyProtection="1">
      <alignment horizontal="center"/>
    </xf>
    <xf numFmtId="0" fontId="0" fillId="28" borderId="44" xfId="0" applyFill="1" applyBorder="1" applyAlignment="1" applyProtection="1">
      <alignment horizontal="center"/>
    </xf>
    <xf numFmtId="0" fontId="47" fillId="28" borderId="106" xfId="0" applyFont="1" applyFill="1" applyBorder="1" applyAlignment="1" applyProtection="1">
      <alignment horizontal="center"/>
    </xf>
    <xf numFmtId="165" fontId="30" fillId="26" borderId="109" xfId="47" applyNumberFormat="1" applyFont="1" applyFill="1" applyBorder="1" applyAlignment="1" applyProtection="1">
      <alignment horizontal="center"/>
    </xf>
    <xf numFmtId="165" fontId="31" fillId="26" borderId="110" xfId="0" applyNumberFormat="1" applyFont="1" applyFill="1" applyBorder="1" applyAlignment="1" applyProtection="1">
      <alignment horizontal="center"/>
    </xf>
    <xf numFmtId="0" fontId="69" fillId="0" borderId="107" xfId="0" applyNumberFormat="1" applyFont="1" applyFill="1" applyBorder="1" applyAlignment="1" applyProtection="1">
      <protection locked="0"/>
    </xf>
    <xf numFmtId="0" fontId="29" fillId="26" borderId="0" xfId="0" applyFont="1" applyFill="1" applyBorder="1" applyProtection="1">
      <protection locked="0"/>
    </xf>
    <xf numFmtId="165" fontId="30" fillId="26" borderId="47" xfId="47" applyNumberFormat="1" applyFont="1" applyFill="1" applyBorder="1" applyAlignment="1" applyProtection="1">
      <alignment horizontal="center"/>
    </xf>
    <xf numFmtId="49" fontId="30" fillId="0" borderId="0" xfId="0" applyNumberFormat="1" applyFont="1" applyAlignment="1" applyProtection="1">
      <alignment vertical="center" wrapText="1"/>
      <protection locked="0"/>
    </xf>
    <xf numFmtId="49" fontId="30" fillId="0" borderId="17" xfId="0" applyNumberFormat="1" applyFont="1" applyFill="1" applyBorder="1" applyAlignment="1" applyProtection="1">
      <alignment vertical="center" wrapText="1"/>
      <protection locked="0"/>
    </xf>
    <xf numFmtId="49" fontId="30" fillId="0" borderId="18" xfId="0" applyNumberFormat="1" applyFont="1" applyFill="1" applyBorder="1" applyAlignment="1" applyProtection="1">
      <alignment vertical="center" wrapText="1"/>
      <protection locked="0"/>
    </xf>
    <xf numFmtId="49" fontId="30" fillId="0" borderId="0" xfId="0" applyNumberFormat="1" applyFont="1" applyFill="1" applyBorder="1" applyAlignment="1" applyProtection="1">
      <alignment vertical="center" wrapText="1"/>
      <protection locked="0"/>
    </xf>
    <xf numFmtId="49" fontId="60" fillId="0" borderId="13" xfId="0" applyNumberFormat="1" applyFont="1" applyFill="1" applyBorder="1" applyAlignment="1" applyProtection="1">
      <alignment vertical="center" wrapText="1"/>
      <protection locked="0"/>
    </xf>
    <xf numFmtId="49" fontId="30" fillId="0" borderId="112" xfId="0" applyNumberFormat="1" applyFont="1" applyFill="1" applyBorder="1" applyAlignment="1" applyProtection="1">
      <alignment vertical="center" wrapText="1"/>
      <protection locked="0"/>
    </xf>
    <xf numFmtId="49" fontId="30" fillId="0" borderId="113" xfId="0" applyNumberFormat="1" applyFont="1" applyFill="1" applyBorder="1" applyAlignment="1" applyProtection="1">
      <alignment vertical="center" wrapText="1"/>
      <protection locked="0"/>
    </xf>
    <xf numFmtId="49" fontId="30" fillId="0" borderId="61" xfId="0" applyNumberFormat="1" applyFont="1" applyFill="1" applyBorder="1" applyAlignment="1" applyProtection="1">
      <alignment vertical="center" wrapText="1"/>
      <protection locked="0"/>
    </xf>
    <xf numFmtId="49" fontId="30" fillId="0" borderId="62" xfId="0" applyNumberFormat="1" applyFont="1" applyFill="1" applyBorder="1" applyAlignment="1" applyProtection="1">
      <alignment vertical="center" wrapText="1"/>
      <protection locked="0"/>
    </xf>
    <xf numFmtId="49" fontId="31" fillId="0" borderId="63" xfId="0" applyNumberFormat="1" applyFont="1" applyBorder="1" applyAlignment="1" applyProtection="1">
      <alignment vertical="center" wrapText="1"/>
      <protection locked="0"/>
    </xf>
    <xf numFmtId="49" fontId="30" fillId="0" borderId="65" xfId="0" applyNumberFormat="1" applyFont="1" applyBorder="1" applyAlignment="1" applyProtection="1">
      <alignment vertical="center" wrapText="1"/>
      <protection locked="0"/>
    </xf>
    <xf numFmtId="49" fontId="88" fillId="0" borderId="67" xfId="0" applyNumberFormat="1" applyFont="1" applyBorder="1" applyAlignment="1" applyProtection="1">
      <alignment vertical="center" wrapText="1"/>
      <protection locked="0"/>
    </xf>
    <xf numFmtId="0" fontId="31" fillId="0" borderId="63" xfId="0" applyNumberFormat="1" applyFont="1" applyBorder="1" applyAlignment="1" applyProtection="1">
      <alignment vertical="center" wrapText="1"/>
      <protection locked="0"/>
    </xf>
    <xf numFmtId="49" fontId="88" fillId="0" borderId="68" xfId="0" applyNumberFormat="1" applyFont="1" applyBorder="1" applyAlignment="1" applyProtection="1">
      <alignment vertical="center" wrapText="1"/>
      <protection locked="0"/>
    </xf>
    <xf numFmtId="49" fontId="30" fillId="0" borderId="65" xfId="0" applyNumberFormat="1" applyFont="1" applyBorder="1" applyAlignment="1" applyProtection="1">
      <alignment vertical="top" wrapText="1"/>
      <protection locked="0"/>
    </xf>
    <xf numFmtId="165" fontId="0" fillId="0" borderId="0" xfId="0" applyNumberFormat="1" applyBorder="1" applyAlignment="1" applyProtection="1">
      <alignment horizontal="left"/>
      <protection locked="0"/>
    </xf>
    <xf numFmtId="0" fontId="47" fillId="0" borderId="109" xfId="0" applyFont="1" applyBorder="1" applyProtection="1">
      <protection locked="0"/>
    </xf>
    <xf numFmtId="0" fontId="0" fillId="28" borderId="47" xfId="0" applyFill="1" applyBorder="1" applyProtection="1">
      <protection locked="0"/>
    </xf>
    <xf numFmtId="0" fontId="0" fillId="28" borderId="109" xfId="0" applyFill="1" applyBorder="1" applyProtection="1">
      <protection locked="0"/>
    </xf>
    <xf numFmtId="0" fontId="0" fillId="28" borderId="47" xfId="0" applyFill="1" applyBorder="1" applyAlignment="1" applyProtection="1">
      <alignment horizontal="center"/>
    </xf>
    <xf numFmtId="0" fontId="0" fillId="28" borderId="109" xfId="0" applyFill="1" applyBorder="1" applyAlignment="1" applyProtection="1">
      <alignment horizontal="center"/>
    </xf>
    <xf numFmtId="0" fontId="47" fillId="28" borderId="110" xfId="0" applyFont="1" applyFill="1" applyBorder="1" applyAlignment="1" applyProtection="1">
      <alignment horizontal="center"/>
    </xf>
    <xf numFmtId="0" fontId="47" fillId="0" borderId="44" xfId="0" applyFont="1" applyBorder="1" applyProtection="1">
      <protection locked="0"/>
    </xf>
    <xf numFmtId="0" fontId="79" fillId="0" borderId="0" xfId="0" applyFont="1" applyBorder="1"/>
    <xf numFmtId="0" fontId="80" fillId="36" borderId="46" xfId="0" applyFont="1" applyFill="1" applyBorder="1" applyAlignment="1" applyProtection="1">
      <alignment vertical="center"/>
      <protection locked="0"/>
    </xf>
    <xf numFmtId="0" fontId="89" fillId="36" borderId="46" xfId="0" applyFont="1" applyFill="1" applyBorder="1" applyAlignment="1">
      <alignment vertical="center" wrapText="1"/>
    </xf>
    <xf numFmtId="0" fontId="30" fillId="36" borderId="46" xfId="0" applyFont="1" applyFill="1" applyBorder="1" applyAlignment="1">
      <alignment wrapText="1"/>
    </xf>
    <xf numFmtId="165" fontId="30" fillId="37" borderId="46" xfId="47" applyNumberFormat="1" applyFont="1" applyFill="1" applyBorder="1" applyAlignment="1" applyProtection="1">
      <alignment horizontal="center"/>
    </xf>
    <xf numFmtId="0" fontId="80" fillId="36" borderId="46" xfId="0" applyNumberFormat="1" applyFont="1" applyFill="1" applyBorder="1" applyAlignment="1" applyProtection="1">
      <alignment vertical="center"/>
      <protection locked="0"/>
    </xf>
    <xf numFmtId="0" fontId="89" fillId="36" borderId="46" xfId="0" applyFont="1" applyFill="1" applyBorder="1" applyAlignment="1">
      <alignment wrapText="1"/>
    </xf>
    <xf numFmtId="165" fontId="31" fillId="37" borderId="46" xfId="47" applyNumberFormat="1" applyFont="1" applyFill="1" applyBorder="1" applyAlignment="1" applyProtection="1">
      <alignment horizontal="center"/>
    </xf>
    <xf numFmtId="0" fontId="80" fillId="36" borderId="51" xfId="0" applyFont="1" applyFill="1" applyBorder="1" applyProtection="1">
      <protection locked="0"/>
    </xf>
    <xf numFmtId="3" fontId="30" fillId="37" borderId="46" xfId="0" applyNumberFormat="1" applyFont="1" applyFill="1" applyBorder="1" applyAlignment="1" applyProtection="1">
      <protection locked="0"/>
    </xf>
    <xf numFmtId="0" fontId="80" fillId="36" borderId="51" xfId="0" applyNumberFormat="1" applyFont="1" applyFill="1" applyBorder="1" applyAlignment="1" applyProtection="1">
      <protection locked="0"/>
    </xf>
    <xf numFmtId="0" fontId="29" fillId="37" borderId="46" xfId="0" applyFont="1" applyFill="1" applyBorder="1" applyProtection="1">
      <protection locked="0"/>
    </xf>
    <xf numFmtId="0" fontId="29" fillId="37" borderId="46" xfId="0" applyFont="1" applyFill="1" applyBorder="1" applyAlignment="1" applyProtection="1">
      <alignment wrapText="1"/>
      <protection locked="0"/>
    </xf>
    <xf numFmtId="165" fontId="30" fillId="37" borderId="59" xfId="47" applyNumberFormat="1" applyFont="1" applyFill="1" applyBorder="1" applyAlignment="1" applyProtection="1">
      <alignment horizontal="center"/>
    </xf>
    <xf numFmtId="165" fontId="30" fillId="37" borderId="54" xfId="47" applyNumberFormat="1" applyFont="1" applyFill="1" applyBorder="1" applyAlignment="1" applyProtection="1">
      <alignment horizontal="center"/>
    </xf>
    <xf numFmtId="165" fontId="31" fillId="37" borderId="92" xfId="0" applyNumberFormat="1" applyFont="1" applyFill="1" applyBorder="1" applyAlignment="1" applyProtection="1">
      <alignment horizontal="center"/>
    </xf>
    <xf numFmtId="3" fontId="30" fillId="37" borderId="117" xfId="0" applyNumberFormat="1" applyFont="1" applyFill="1" applyBorder="1" applyAlignment="1" applyProtection="1">
      <alignment wrapText="1"/>
      <protection locked="0"/>
    </xf>
    <xf numFmtId="165" fontId="30" fillId="37" borderId="117" xfId="47" applyNumberFormat="1" applyFont="1" applyFill="1" applyBorder="1" applyAlignment="1" applyProtection="1">
      <alignment horizontal="center"/>
    </xf>
    <xf numFmtId="37" fontId="31" fillId="37" borderId="117" xfId="0" applyNumberFormat="1" applyFont="1" applyFill="1" applyBorder="1" applyAlignment="1" applyProtection="1">
      <alignment horizontal="center"/>
    </xf>
    <xf numFmtId="165" fontId="31" fillId="37" borderId="46" xfId="0" applyNumberFormat="1" applyFont="1" applyFill="1" applyBorder="1" applyAlignment="1" applyProtection="1">
      <alignment horizontal="center"/>
    </xf>
    <xf numFmtId="3" fontId="30" fillId="26" borderId="46" xfId="0" applyNumberFormat="1" applyFont="1" applyFill="1" applyBorder="1" applyAlignment="1" applyProtection="1">
      <protection locked="0"/>
    </xf>
    <xf numFmtId="165" fontId="30" fillId="26" borderId="46" xfId="47" applyNumberFormat="1" applyFont="1" applyFill="1" applyBorder="1" applyAlignment="1" applyProtection="1">
      <alignment horizontal="center"/>
    </xf>
    <xf numFmtId="165" fontId="31" fillId="26" borderId="46" xfId="0" applyNumberFormat="1" applyFont="1" applyFill="1" applyBorder="1" applyAlignment="1" applyProtection="1">
      <alignment horizontal="center"/>
    </xf>
    <xf numFmtId="0" fontId="29" fillId="26" borderId="82" xfId="0" applyFont="1" applyFill="1" applyBorder="1" applyProtection="1">
      <protection locked="0"/>
    </xf>
    <xf numFmtId="0" fontId="21" fillId="0" borderId="46" xfId="0" applyFont="1" applyBorder="1" applyProtection="1">
      <protection locked="0"/>
    </xf>
    <xf numFmtId="0" fontId="66" fillId="0" borderId="46" xfId="0" applyFont="1" applyBorder="1" applyProtection="1">
      <protection locked="0"/>
    </xf>
    <xf numFmtId="0" fontId="29" fillId="26" borderId="46" xfId="0" applyFont="1" applyFill="1" applyBorder="1" applyProtection="1">
      <protection locked="0"/>
    </xf>
    <xf numFmtId="0" fontId="68" fillId="0" borderId="46" xfId="0" applyFont="1" applyBorder="1" applyAlignment="1">
      <alignment horizontal="right"/>
    </xf>
    <xf numFmtId="165" fontId="31" fillId="26" borderId="46" xfId="47" applyNumberFormat="1" applyFont="1" applyFill="1" applyBorder="1" applyAlignment="1" applyProtection="1">
      <alignment horizontal="center"/>
    </xf>
    <xf numFmtId="0" fontId="89" fillId="36" borderId="50" xfId="0" applyFont="1" applyFill="1" applyBorder="1" applyAlignment="1">
      <alignment vertical="center" wrapText="1"/>
    </xf>
    <xf numFmtId="3" fontId="30" fillId="26" borderId="49" xfId="0" applyNumberFormat="1" applyFont="1" applyFill="1" applyBorder="1" applyAlignment="1" applyProtection="1">
      <protection locked="0"/>
    </xf>
    <xf numFmtId="0" fontId="47" fillId="36" borderId="46" xfId="0" applyFont="1" applyFill="1" applyBorder="1" applyAlignment="1">
      <alignment vertical="center"/>
    </xf>
    <xf numFmtId="0" fontId="47" fillId="36" borderId="94" xfId="0" applyFont="1" applyFill="1" applyBorder="1" applyAlignment="1">
      <alignment vertical="center"/>
    </xf>
    <xf numFmtId="0" fontId="0" fillId="36" borderId="84" xfId="0" applyFill="1" applyBorder="1" applyAlignment="1" applyProtection="1">
      <alignment wrapText="1"/>
      <protection locked="0"/>
    </xf>
    <xf numFmtId="0" fontId="0" fillId="36" borderId="94" xfId="0" applyFill="1" applyBorder="1" applyAlignment="1" applyProtection="1">
      <alignment horizontal="center" vertical="center"/>
    </xf>
    <xf numFmtId="0" fontId="0" fillId="36" borderId="84" xfId="0" applyFill="1" applyBorder="1" applyAlignment="1" applyProtection="1">
      <alignment horizontal="center" vertical="center"/>
    </xf>
    <xf numFmtId="37" fontId="47" fillId="36" borderId="85" xfId="0" applyNumberFormat="1" applyFont="1" applyFill="1" applyBorder="1" applyAlignment="1" applyProtection="1">
      <alignment horizontal="center" vertical="center"/>
    </xf>
    <xf numFmtId="0" fontId="79" fillId="0" borderId="0" xfId="0" applyFont="1"/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72" fillId="0" borderId="0" xfId="0" applyNumberFormat="1" applyFont="1" applyFill="1" applyBorder="1" applyAlignment="1" applyProtection="1">
      <alignment horizontal="left"/>
    </xf>
    <xf numFmtId="0" fontId="48" fillId="0" borderId="0" xfId="0" applyFont="1" applyBorder="1" applyAlignment="1">
      <alignment horizontal="center"/>
    </xf>
    <xf numFmtId="0" fontId="0" fillId="0" borderId="10" xfId="0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0" fillId="0" borderId="48" xfId="0" applyBorder="1" applyAlignment="1" applyProtection="1">
      <alignment horizontal="left" vertical="center" wrapText="1"/>
      <protection locked="0"/>
    </xf>
    <xf numFmtId="0" fontId="0" fillId="0" borderId="50" xfId="0" applyBorder="1" applyAlignment="1" applyProtection="1">
      <alignment horizontal="left" vertical="center" wrapText="1"/>
      <protection locked="0"/>
    </xf>
    <xf numFmtId="0" fontId="0" fillId="0" borderId="49" xfId="0" applyBorder="1" applyAlignment="1" applyProtection="1">
      <alignment horizontal="left" vertical="center" wrapText="1"/>
      <protection locked="0"/>
    </xf>
    <xf numFmtId="0" fontId="23" fillId="0" borderId="10" xfId="29" applyNumberFormat="1" applyFill="1" applyBorder="1" applyAlignment="1" applyProtection="1">
      <alignment horizontal="left" vertical="top" wrapText="1"/>
    </xf>
    <xf numFmtId="0" fontId="25" fillId="0" borderId="10" xfId="0" applyFont="1" applyBorder="1" applyAlignment="1">
      <alignment horizontal="center" vertical="center"/>
    </xf>
    <xf numFmtId="0" fontId="0" fillId="0" borderId="10" xfId="0" applyFont="1" applyBorder="1" applyAlignment="1" applyProtection="1">
      <alignment vertical="top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23" fillId="0" borderId="28" xfId="29" applyNumberFormat="1" applyFill="1" applyBorder="1" applyAlignment="1" applyProtection="1">
      <alignment horizontal="left" vertical="center" wrapText="1"/>
    </xf>
    <xf numFmtId="0" fontId="73" fillId="0" borderId="0" xfId="0" applyFont="1" applyBorder="1" applyAlignment="1">
      <alignment horizontal="center"/>
    </xf>
    <xf numFmtId="0" fontId="27" fillId="35" borderId="51" xfId="0" applyNumberFormat="1" applyFont="1" applyFill="1" applyBorder="1" applyAlignment="1" applyProtection="1">
      <alignment horizontal="center" vertical="center" wrapText="1"/>
    </xf>
    <xf numFmtId="0" fontId="27" fillId="35" borderId="52" xfId="0" applyNumberFormat="1" applyFont="1" applyFill="1" applyBorder="1" applyAlignment="1" applyProtection="1">
      <alignment horizontal="center" vertical="center" wrapText="1"/>
    </xf>
    <xf numFmtId="0" fontId="27" fillId="35" borderId="53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Border="1" applyAlignment="1" applyProtection="1">
      <alignment horizontal="left"/>
      <protection locked="0"/>
    </xf>
    <xf numFmtId="165" fontId="0" fillId="0" borderId="0" xfId="0" applyNumberFormat="1" applyFont="1" applyBorder="1" applyAlignment="1" applyProtection="1">
      <alignment horizontal="left"/>
      <protection locked="0"/>
    </xf>
    <xf numFmtId="0" fontId="74" fillId="0" borderId="0" xfId="0" applyNumberFormat="1" applyFont="1" applyFill="1" applyBorder="1" applyAlignment="1" applyProtection="1">
      <alignment horizontal="center"/>
    </xf>
    <xf numFmtId="0" fontId="44" fillId="35" borderId="114" xfId="0" applyFont="1" applyFill="1" applyBorder="1" applyAlignment="1">
      <alignment horizontal="left" vertical="center" wrapText="1"/>
    </xf>
    <xf numFmtId="0" fontId="75" fillId="35" borderId="115" xfId="0" applyFont="1" applyFill="1" applyBorder="1" applyAlignment="1">
      <alignment horizontal="left" vertical="center" wrapText="1"/>
    </xf>
    <xf numFmtId="0" fontId="75" fillId="35" borderId="116" xfId="0" applyFont="1" applyFill="1" applyBorder="1" applyAlignment="1">
      <alignment horizontal="left" vertical="center" wrapText="1"/>
    </xf>
    <xf numFmtId="165" fontId="79" fillId="0" borderId="108" xfId="0" applyNumberFormat="1" applyFont="1" applyBorder="1" applyAlignment="1" applyProtection="1">
      <alignment horizontal="left"/>
      <protection locked="0"/>
    </xf>
    <xf numFmtId="165" fontId="79" fillId="0" borderId="0" xfId="0" applyNumberFormat="1" applyFont="1" applyBorder="1" applyAlignment="1" applyProtection="1">
      <alignment horizontal="left"/>
      <protection locked="0"/>
    </xf>
    <xf numFmtId="165" fontId="53" fillId="0" borderId="0" xfId="0" applyNumberFormat="1" applyFont="1" applyBorder="1" applyAlignment="1" applyProtection="1">
      <alignment horizontal="left"/>
      <protection locked="0"/>
    </xf>
    <xf numFmtId="0" fontId="91" fillId="29" borderId="96" xfId="0" applyFont="1" applyFill="1" applyBorder="1" applyAlignment="1">
      <alignment horizontal="left" vertical="center" wrapText="1"/>
    </xf>
    <xf numFmtId="0" fontId="76" fillId="29" borderId="97" xfId="0" applyFont="1" applyFill="1" applyBorder="1" applyAlignment="1">
      <alignment horizontal="left" vertical="center" wrapText="1"/>
    </xf>
    <xf numFmtId="0" fontId="35" fillId="0" borderId="62" xfId="0" applyFont="1" applyFill="1" applyBorder="1" applyAlignment="1" applyProtection="1">
      <alignment horizontal="center"/>
      <protection locked="0"/>
    </xf>
    <xf numFmtId="0" fontId="78" fillId="0" borderId="45" xfId="0" applyFont="1" applyBorder="1" applyAlignment="1" applyProtection="1">
      <alignment horizontal="center" vertical="center" wrapText="1"/>
      <protection locked="0"/>
    </xf>
    <xf numFmtId="0" fontId="0" fillId="0" borderId="105" xfId="0" applyBorder="1" applyAlignment="1" applyProtection="1">
      <alignment horizontal="center" vertical="center" wrapText="1"/>
      <protection locked="0"/>
    </xf>
    <xf numFmtId="0" fontId="0" fillId="0" borderId="106" xfId="0" applyBorder="1" applyAlignment="1" applyProtection="1">
      <alignment horizontal="center" vertical="center" wrapText="1"/>
      <protection locked="0"/>
    </xf>
    <xf numFmtId="0" fontId="46" fillId="35" borderId="45" xfId="0" applyFont="1" applyFill="1" applyBorder="1" applyAlignment="1">
      <alignment horizontal="left" vertical="center" wrapText="1"/>
    </xf>
    <xf numFmtId="0" fontId="75" fillId="35" borderId="105" xfId="0" applyFont="1" applyFill="1" applyBorder="1" applyAlignment="1">
      <alignment horizontal="left" vertical="center" wrapText="1"/>
    </xf>
    <xf numFmtId="0" fontId="75" fillId="35" borderId="106" xfId="0" applyFont="1" applyFill="1" applyBorder="1" applyAlignment="1">
      <alignment horizontal="left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95" xfId="0" applyFont="1" applyBorder="1" applyAlignment="1">
      <alignment horizontal="center" vertical="center" wrapText="1"/>
    </xf>
    <xf numFmtId="0" fontId="25" fillId="0" borderId="83" xfId="0" applyFont="1" applyBorder="1" applyAlignment="1">
      <alignment horizontal="center" vertical="center" wrapText="1"/>
    </xf>
    <xf numFmtId="0" fontId="25" fillId="0" borderId="91" xfId="0" applyFont="1" applyBorder="1" applyAlignment="1">
      <alignment horizontal="center" vertical="center" wrapText="1"/>
    </xf>
    <xf numFmtId="4" fontId="85" fillId="29" borderId="96" xfId="0" applyNumberFormat="1" applyFont="1" applyFill="1" applyBorder="1" applyAlignment="1">
      <alignment horizontal="left" vertical="center" wrapText="1"/>
    </xf>
    <xf numFmtId="4" fontId="85" fillId="29" borderId="97" xfId="0" applyNumberFormat="1" applyFont="1" applyFill="1" applyBorder="1" applyAlignment="1">
      <alignment horizontal="left" vertical="center" wrapText="1"/>
    </xf>
    <xf numFmtId="4" fontId="85" fillId="29" borderId="98" xfId="0" applyNumberFormat="1" applyFont="1" applyFill="1" applyBorder="1" applyAlignment="1">
      <alignment horizontal="left" vertical="center" wrapText="1"/>
    </xf>
    <xf numFmtId="4" fontId="76" fillId="29" borderId="96" xfId="0" applyNumberFormat="1" applyFont="1" applyFill="1" applyBorder="1" applyAlignment="1">
      <alignment horizontal="left" vertical="center" wrapText="1"/>
    </xf>
    <xf numFmtId="4" fontId="76" fillId="29" borderId="97" xfId="0" applyNumberFormat="1" applyFont="1" applyFill="1" applyBorder="1" applyAlignment="1">
      <alignment horizontal="left" vertical="center" wrapText="1"/>
    </xf>
    <xf numFmtId="4" fontId="76" fillId="29" borderId="98" xfId="0" applyNumberFormat="1" applyFont="1" applyFill="1" applyBorder="1" applyAlignment="1">
      <alignment horizontal="left" vertical="center" wrapText="1"/>
    </xf>
    <xf numFmtId="4" fontId="76" fillId="29" borderId="111" xfId="0" applyNumberFormat="1" applyFont="1" applyFill="1" applyBorder="1" applyAlignment="1">
      <alignment horizontal="left" vertical="center" wrapText="1"/>
    </xf>
    <xf numFmtId="0" fontId="79" fillId="0" borderId="45" xfId="0" applyFont="1" applyBorder="1" applyAlignment="1">
      <alignment horizontal="center" vertical="center" wrapText="1"/>
    </xf>
    <xf numFmtId="0" fontId="47" fillId="0" borderId="105" xfId="0" applyFont="1" applyBorder="1" applyAlignment="1">
      <alignment horizontal="center" vertical="center" wrapText="1"/>
    </xf>
    <xf numFmtId="0" fontId="47" fillId="0" borderId="10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76" fillId="29" borderId="38" xfId="0" applyFont="1" applyFill="1" applyBorder="1" applyAlignment="1">
      <alignment horizontal="center" vertical="center" wrapText="1"/>
    </xf>
    <xf numFmtId="0" fontId="77" fillId="29" borderId="39" xfId="0" applyFont="1" applyFill="1" applyBorder="1" applyAlignment="1">
      <alignment horizontal="center" vertical="center"/>
    </xf>
    <xf numFmtId="0" fontId="77" fillId="29" borderId="99" xfId="0" applyFont="1" applyFill="1" applyBorder="1" applyAlignment="1">
      <alignment horizontal="center" vertical="center"/>
    </xf>
    <xf numFmtId="0" fontId="33" fillId="29" borderId="40" xfId="0" applyFont="1" applyFill="1" applyBorder="1" applyAlignment="1">
      <alignment horizontal="center" vertical="center"/>
    </xf>
    <xf numFmtId="0" fontId="33" fillId="29" borderId="99" xfId="0" applyFont="1" applyFill="1" applyBorder="1" applyAlignment="1">
      <alignment horizontal="center" vertical="center"/>
    </xf>
    <xf numFmtId="0" fontId="0" fillId="28" borderId="12" xfId="0" applyFill="1" applyBorder="1" applyAlignment="1" applyProtection="1">
      <alignment horizontal="center" vertical="center"/>
      <protection locked="0"/>
    </xf>
    <xf numFmtId="0" fontId="0" fillId="28" borderId="12" xfId="0" applyFont="1" applyFill="1" applyBorder="1" applyAlignment="1" applyProtection="1">
      <alignment horizontal="center" vertical="center"/>
      <protection locked="0"/>
    </xf>
    <xf numFmtId="0" fontId="0" fillId="28" borderId="100" xfId="0" applyFont="1" applyFill="1" applyBorder="1" applyAlignment="1" applyProtection="1">
      <alignment horizontal="center" vertical="center"/>
      <protection locked="0"/>
    </xf>
    <xf numFmtId="0" fontId="47" fillId="0" borderId="0" xfId="0" applyFont="1" applyBorder="1" applyAlignment="1">
      <alignment horizontal="left" vertical="center" wrapText="1"/>
    </xf>
    <xf numFmtId="4" fontId="76" fillId="29" borderId="13" xfId="0" applyNumberFormat="1" applyFont="1" applyFill="1" applyBorder="1" applyAlignment="1">
      <alignment horizontal="center" vertical="center" wrapText="1"/>
    </xf>
    <xf numFmtId="0" fontId="64" fillId="0" borderId="0" xfId="0" applyFont="1" applyBorder="1" applyAlignment="1">
      <alignment vertical="center" wrapText="1"/>
    </xf>
    <xf numFmtId="0" fontId="47" fillId="0" borderId="0" xfId="0" applyFont="1" applyAlignment="1">
      <alignment vertical="top" wrapText="1"/>
    </xf>
    <xf numFmtId="0" fontId="0" fillId="28" borderId="29" xfId="0" applyFill="1" applyBorder="1" applyAlignment="1" applyProtection="1">
      <alignment horizontal="center" vertical="center"/>
      <protection locked="0"/>
    </xf>
    <xf numFmtId="0" fontId="76" fillId="29" borderId="101" xfId="0" applyFont="1" applyFill="1" applyBorder="1" applyAlignment="1">
      <alignment horizontal="center" vertical="center" wrapText="1"/>
    </xf>
    <xf numFmtId="0" fontId="76" fillId="29" borderId="102" xfId="0" applyFont="1" applyFill="1" applyBorder="1" applyAlignment="1">
      <alignment horizontal="center" vertical="center"/>
    </xf>
    <xf numFmtId="0" fontId="76" fillId="29" borderId="39" xfId="0" applyFont="1" applyFill="1" applyBorder="1" applyAlignment="1">
      <alignment horizontal="center" vertical="center"/>
    </xf>
    <xf numFmtId="0" fontId="76" fillId="29" borderId="40" xfId="0" applyFont="1" applyFill="1" applyBorder="1" applyAlignment="1">
      <alignment horizontal="center" vertical="center"/>
    </xf>
    <xf numFmtId="49" fontId="86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71" fillId="0" borderId="0" xfId="0" applyNumberFormat="1" applyFont="1" applyAlignment="1" applyProtection="1">
      <alignment horizontal="center" vertical="center" wrapText="1"/>
      <protection locked="0"/>
    </xf>
    <xf numFmtId="0" fontId="27" fillId="6" borderId="77" xfId="0" applyNumberFormat="1" applyFont="1" applyFill="1" applyBorder="1" applyAlignment="1" applyProtection="1">
      <alignment horizontal="center" vertical="center" wrapText="1"/>
    </xf>
    <xf numFmtId="0" fontId="0" fillId="0" borderId="118" xfId="0" applyBorder="1"/>
    <xf numFmtId="0" fontId="78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76" fillId="29" borderId="119" xfId="0" applyFont="1" applyFill="1" applyBorder="1" applyAlignment="1">
      <alignment horizontal="left" vertical="center" wrapText="1"/>
    </xf>
    <xf numFmtId="165" fontId="31" fillId="6" borderId="120" xfId="47" applyNumberFormat="1" applyFont="1" applyFill="1" applyBorder="1" applyAlignment="1" applyProtection="1">
      <alignment horizontal="center"/>
    </xf>
    <xf numFmtId="165" fontId="31" fillId="6" borderId="121" xfId="47" applyNumberFormat="1" applyFont="1" applyFill="1" applyBorder="1" applyAlignment="1" applyProtection="1">
      <alignment horizontal="center"/>
    </xf>
  </cellXfs>
  <cellStyles count="49">
    <cellStyle name="20% - Акцент1" xfId="1" builtinId="30" customBuiltin="1"/>
    <cellStyle name="20% - Акцент2" xfId="2" builtinId="34" customBuiltin="1"/>
    <cellStyle name="20% - Акцент2 2" xfId="3"/>
    <cellStyle name="20% - Акцент3" xfId="4" builtinId="38" customBuiltin="1"/>
    <cellStyle name="20% - Акцент4" xfId="5" builtinId="42" customBuiltin="1"/>
    <cellStyle name="20% - Акцент5" xfId="6" builtinId="46" customBuiltin="1"/>
    <cellStyle name="20% - Акцент6" xfId="7" builtinId="50" customBuiltin="1"/>
    <cellStyle name="40% - Акцент1" xfId="8" builtinId="31" customBuiltin="1"/>
    <cellStyle name="40% - Акцент2" xfId="9" builtinId="35" customBuiltin="1"/>
    <cellStyle name="40% - Акцент3" xfId="10" builtinId="39" customBuiltin="1"/>
    <cellStyle name="40% - Акцент4" xfId="11" builtinId="43" customBuiltin="1"/>
    <cellStyle name="40% - Акцент5" xfId="12" builtinId="47" customBuiltin="1"/>
    <cellStyle name="40% - Акцент6" xfId="13" builtinId="51" customBuiltin="1"/>
    <cellStyle name="60% - Акцент1" xfId="14" builtinId="32" customBuiltin="1"/>
    <cellStyle name="60% - Акцент2" xfId="15" builtinId="36" customBuiltin="1"/>
    <cellStyle name="60% - Акцент3" xfId="16" builtinId="40" customBuiltin="1"/>
    <cellStyle name="60% - Акцент4" xfId="17" builtinId="44" customBuiltin="1"/>
    <cellStyle name="60% - Акцент5" xfId="18" builtinId="48" customBuiltin="1"/>
    <cellStyle name="60% - Акцент6" xfId="19" builtinId="52" customBuiltin="1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Гиперссылка" xfId="29" builtinId="8"/>
    <cellStyle name="Денежный" xfId="30" builtinId="4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3 2" xfId="34"/>
    <cellStyle name="Заголовок 4" xfId="35" builtinId="19" customBuiltin="1"/>
    <cellStyle name="Итог" xfId="36" builtinId="25" customBuiltin="1"/>
    <cellStyle name="Контрольная ячейка" xfId="37" builtinId="23" customBuiltin="1"/>
    <cellStyle name="Название" xfId="38" builtinId="15" customBuiltin="1"/>
    <cellStyle name="Нейтральный" xfId="39" builtinId="28" customBuiltin="1"/>
    <cellStyle name="Обычный" xfId="0" builtinId="0"/>
    <cellStyle name="Обычный 2" xfId="40"/>
    <cellStyle name="Плохой" xfId="41" builtinId="27" customBuiltin="1"/>
    <cellStyle name="Пояснение" xfId="42" builtinId="53" customBuiltin="1"/>
    <cellStyle name="Примечание" xfId="43" builtinId="10" customBuiltin="1"/>
    <cellStyle name="Примечание 2" xfId="44"/>
    <cellStyle name="Связанная ячейка" xfId="45" builtinId="24" customBuiltin="1"/>
    <cellStyle name="Текст предупреждения" xfId="46" builtinId="11" customBuiltin="1"/>
    <cellStyle name="Финансовый" xfId="47" builtinId="3"/>
    <cellStyle name="Хороший" xfId="48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21E1F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104775</xdr:rowOff>
    </xdr:from>
    <xdr:to>
      <xdr:col>0</xdr:col>
      <xdr:colOff>1647825</xdr:colOff>
      <xdr:row>2</xdr:row>
      <xdr:rowOff>66675</xdr:rowOff>
    </xdr:to>
    <xdr:pic>
      <xdr:nvPicPr>
        <xdr:cNvPr id="1149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" y="104775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1</xdr:col>
      <xdr:colOff>1076325</xdr:colOff>
      <xdr:row>1</xdr:row>
      <xdr:rowOff>190500</xdr:rowOff>
    </xdr:to>
    <xdr:pic>
      <xdr:nvPicPr>
        <xdr:cNvPr id="10364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0</xdr:row>
      <xdr:rowOff>0</xdr:rowOff>
    </xdr:from>
    <xdr:to>
      <xdr:col>0</xdr:col>
      <xdr:colOff>2028825</xdr:colOff>
      <xdr:row>1</xdr:row>
      <xdr:rowOff>114300</xdr:rowOff>
    </xdr:to>
    <xdr:pic>
      <xdr:nvPicPr>
        <xdr:cNvPr id="1241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3450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0</xdr:row>
      <xdr:rowOff>9525</xdr:rowOff>
    </xdr:from>
    <xdr:to>
      <xdr:col>0</xdr:col>
      <xdr:colOff>1866900</xdr:colOff>
      <xdr:row>2</xdr:row>
      <xdr:rowOff>76200</xdr:rowOff>
    </xdr:to>
    <xdr:pic>
      <xdr:nvPicPr>
        <xdr:cNvPr id="14459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525" y="9525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28575</xdr:rowOff>
    </xdr:from>
    <xdr:to>
      <xdr:col>2</xdr:col>
      <xdr:colOff>200025</xdr:colOff>
      <xdr:row>2</xdr:row>
      <xdr:rowOff>133350</xdr:rowOff>
    </xdr:to>
    <xdr:pic>
      <xdr:nvPicPr>
        <xdr:cNvPr id="16534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28575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9525</xdr:rowOff>
    </xdr:from>
    <xdr:to>
      <xdr:col>0</xdr:col>
      <xdr:colOff>1457325</xdr:colOff>
      <xdr:row>1</xdr:row>
      <xdr:rowOff>171450</xdr:rowOff>
    </xdr:to>
    <xdr:pic>
      <xdr:nvPicPr>
        <xdr:cNvPr id="3202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9525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0</xdr:rowOff>
    </xdr:from>
    <xdr:to>
      <xdr:col>1</xdr:col>
      <xdr:colOff>1409700</xdr:colOff>
      <xdr:row>1</xdr:row>
      <xdr:rowOff>161925</xdr:rowOff>
    </xdr:to>
    <xdr:pic>
      <xdr:nvPicPr>
        <xdr:cNvPr id="4252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0</xdr:rowOff>
    </xdr:from>
    <xdr:to>
      <xdr:col>1</xdr:col>
      <xdr:colOff>1333500</xdr:colOff>
      <xdr:row>1</xdr:row>
      <xdr:rowOff>200025</xdr:rowOff>
    </xdr:to>
    <xdr:pic>
      <xdr:nvPicPr>
        <xdr:cNvPr id="6293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525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1209675</xdr:colOff>
      <xdr:row>1</xdr:row>
      <xdr:rowOff>104775</xdr:rowOff>
    </xdr:to>
    <xdr:pic>
      <xdr:nvPicPr>
        <xdr:cNvPr id="5275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0</xdr:rowOff>
    </xdr:from>
    <xdr:to>
      <xdr:col>1</xdr:col>
      <xdr:colOff>1238250</xdr:colOff>
      <xdr:row>1</xdr:row>
      <xdr:rowOff>171450</xdr:rowOff>
    </xdr:to>
    <xdr:pic>
      <xdr:nvPicPr>
        <xdr:cNvPr id="7299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0</xdr:rowOff>
    </xdr:from>
    <xdr:to>
      <xdr:col>1</xdr:col>
      <xdr:colOff>1038225</xdr:colOff>
      <xdr:row>1</xdr:row>
      <xdr:rowOff>190500</xdr:rowOff>
    </xdr:to>
    <xdr:pic>
      <xdr:nvPicPr>
        <xdr:cNvPr id="8323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9525</xdr:rowOff>
    </xdr:from>
    <xdr:to>
      <xdr:col>1</xdr:col>
      <xdr:colOff>1190625</xdr:colOff>
      <xdr:row>1</xdr:row>
      <xdr:rowOff>200025</xdr:rowOff>
    </xdr:to>
    <xdr:pic>
      <xdr:nvPicPr>
        <xdr:cNvPr id="9347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9525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0</xdr:row>
      <xdr:rowOff>0</xdr:rowOff>
    </xdr:from>
    <xdr:to>
      <xdr:col>0</xdr:col>
      <xdr:colOff>1771650</xdr:colOff>
      <xdr:row>1</xdr:row>
      <xdr:rowOff>171450</xdr:rowOff>
    </xdr:to>
    <xdr:pic>
      <xdr:nvPicPr>
        <xdr:cNvPr id="19459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0"/>
          <a:ext cx="1095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R37"/>
  <sheetViews>
    <sheetView showGridLines="0" tabSelected="1" workbookViewId="0">
      <selection activeCell="P29" sqref="P29"/>
    </sheetView>
  </sheetViews>
  <sheetFormatPr defaultRowHeight="12.75"/>
  <cols>
    <col min="1" max="1" width="76.28515625" customWidth="1"/>
    <col min="11" max="11" width="12.140625" customWidth="1"/>
  </cols>
  <sheetData>
    <row r="1" spans="1:18" ht="26.25">
      <c r="A1" s="1"/>
      <c r="B1" s="359" t="s">
        <v>2310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2"/>
      <c r="P1" s="2"/>
      <c r="Q1" s="2"/>
      <c r="R1" s="2"/>
    </row>
    <row r="2" spans="1:18" ht="18">
      <c r="A2" s="3"/>
      <c r="B2" s="110" t="s">
        <v>2198</v>
      </c>
      <c r="O2" s="2"/>
      <c r="P2" s="2"/>
      <c r="Q2" s="2"/>
      <c r="R2" s="2"/>
    </row>
    <row r="3" spans="1:18"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>
      <c r="A4" s="360" t="s">
        <v>2204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136"/>
      <c r="M4" s="136"/>
      <c r="N4" s="136"/>
      <c r="O4" s="2"/>
      <c r="P4" s="2"/>
      <c r="Q4" s="2"/>
      <c r="R4" s="2"/>
    </row>
    <row r="5" spans="1:18">
      <c r="A5" s="4" t="s">
        <v>0</v>
      </c>
      <c r="B5" s="361" t="s">
        <v>1</v>
      </c>
      <c r="C5" s="362"/>
      <c r="D5" s="362"/>
      <c r="E5" s="123"/>
      <c r="F5" s="123"/>
      <c r="G5" s="123"/>
      <c r="H5" s="123"/>
      <c r="I5" s="74"/>
      <c r="J5" s="74"/>
      <c r="K5" s="74"/>
      <c r="L5" s="2"/>
      <c r="M5" s="2"/>
      <c r="N5" s="2"/>
      <c r="O5" s="2"/>
      <c r="P5" s="2"/>
      <c r="Q5" s="2"/>
      <c r="R5" s="2"/>
    </row>
    <row r="6" spans="1:18" ht="28.5" customHeight="1">
      <c r="A6" s="5"/>
      <c r="B6" s="124"/>
      <c r="C6" s="124"/>
      <c r="D6" s="124"/>
      <c r="E6" s="123"/>
      <c r="F6" s="123"/>
      <c r="G6" s="123"/>
      <c r="H6" s="123"/>
      <c r="I6" s="74"/>
      <c r="J6" s="74"/>
      <c r="K6" s="74"/>
      <c r="L6" s="2"/>
      <c r="M6" s="2"/>
      <c r="N6" s="2"/>
      <c r="O6" s="2"/>
      <c r="P6" s="2"/>
      <c r="Q6" s="2"/>
      <c r="R6" s="2"/>
    </row>
    <row r="7" spans="1:18" ht="28.5" customHeight="1">
      <c r="A7" s="71" t="s">
        <v>2</v>
      </c>
      <c r="B7" s="363" t="s">
        <v>2216</v>
      </c>
      <c r="C7" s="364"/>
      <c r="D7" s="364"/>
      <c r="E7" s="364"/>
      <c r="F7" s="364"/>
      <c r="G7" s="364"/>
      <c r="H7" s="364"/>
      <c r="I7" s="364"/>
      <c r="J7" s="364"/>
      <c r="K7" s="365"/>
      <c r="L7" s="2"/>
      <c r="M7" s="2"/>
      <c r="N7" s="2"/>
      <c r="O7" s="2"/>
      <c r="P7" s="2"/>
      <c r="Q7" s="2"/>
      <c r="R7" s="2"/>
    </row>
    <row r="8" spans="1:18" ht="28.5" customHeight="1">
      <c r="A8" s="6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2"/>
      <c r="M8" s="2"/>
      <c r="N8" s="2"/>
      <c r="O8" s="2"/>
      <c r="P8" s="2"/>
      <c r="Q8" s="2"/>
      <c r="R8" s="2"/>
    </row>
    <row r="9" spans="1:18">
      <c r="A9" s="366" t="s">
        <v>3</v>
      </c>
      <c r="B9" s="357" t="s">
        <v>2291</v>
      </c>
      <c r="C9" s="358"/>
      <c r="D9" s="358"/>
      <c r="E9" s="358"/>
      <c r="F9" s="358"/>
      <c r="G9" s="358"/>
      <c r="H9" s="358"/>
      <c r="I9" s="358"/>
      <c r="J9" s="358"/>
      <c r="K9" s="358"/>
    </row>
    <row r="10" spans="1:18" ht="12.95" customHeight="1">
      <c r="A10" s="366"/>
      <c r="B10" s="358"/>
      <c r="C10" s="358"/>
      <c r="D10" s="358"/>
      <c r="E10" s="358"/>
      <c r="F10" s="358"/>
      <c r="G10" s="358"/>
      <c r="H10" s="358"/>
      <c r="I10" s="358"/>
      <c r="J10" s="358"/>
      <c r="K10" s="358"/>
    </row>
    <row r="11" spans="1:18">
      <c r="A11" s="366"/>
      <c r="B11" s="358"/>
      <c r="C11" s="358"/>
      <c r="D11" s="358"/>
      <c r="E11" s="358"/>
      <c r="F11" s="358"/>
      <c r="G11" s="358"/>
      <c r="H11" s="358"/>
      <c r="I11" s="358"/>
      <c r="J11" s="358"/>
      <c r="K11" s="358"/>
    </row>
    <row r="12" spans="1:18">
      <c r="A12" s="366"/>
      <c r="B12" s="358"/>
      <c r="C12" s="358"/>
      <c r="D12" s="358"/>
      <c r="E12" s="358"/>
      <c r="F12" s="358"/>
      <c r="G12" s="358"/>
      <c r="H12" s="358"/>
      <c r="I12" s="358"/>
      <c r="J12" s="358"/>
      <c r="K12" s="358"/>
    </row>
    <row r="13" spans="1:18">
      <c r="A13" s="366"/>
      <c r="B13" s="358"/>
      <c r="C13" s="358"/>
      <c r="D13" s="358"/>
      <c r="E13" s="358"/>
      <c r="F13" s="358"/>
      <c r="G13" s="358"/>
      <c r="H13" s="358"/>
      <c r="I13" s="358"/>
      <c r="J13" s="358"/>
      <c r="K13" s="358"/>
    </row>
    <row r="14" spans="1:18">
      <c r="A14" s="7"/>
      <c r="B14" s="125"/>
      <c r="C14" s="126"/>
      <c r="D14" s="126"/>
      <c r="E14" s="126"/>
      <c r="F14" s="126"/>
      <c r="G14" s="126"/>
      <c r="H14" s="126"/>
      <c r="I14" s="126"/>
      <c r="J14" s="126"/>
      <c r="K14" s="127"/>
    </row>
    <row r="15" spans="1:18" ht="60" customHeight="1">
      <c r="A15" s="276" t="s">
        <v>4</v>
      </c>
      <c r="B15" s="357" t="s">
        <v>2795</v>
      </c>
      <c r="C15" s="358"/>
      <c r="D15" s="358"/>
      <c r="E15" s="358"/>
      <c r="F15" s="358"/>
      <c r="G15" s="358"/>
      <c r="H15" s="358"/>
      <c r="I15" s="358"/>
      <c r="J15" s="358"/>
      <c r="K15" s="358"/>
    </row>
    <row r="16" spans="1:18">
      <c r="A16" s="66" t="s">
        <v>2292</v>
      </c>
      <c r="B16" s="357" t="s">
        <v>2297</v>
      </c>
      <c r="C16" s="358"/>
      <c r="D16" s="358"/>
      <c r="E16" s="358"/>
      <c r="F16" s="358"/>
      <c r="G16" s="123"/>
      <c r="H16" s="123"/>
      <c r="I16" s="123"/>
      <c r="J16" s="123"/>
      <c r="K16" s="74"/>
    </row>
    <row r="17" spans="1:13" ht="13.35" customHeight="1">
      <c r="A17" s="67" t="s">
        <v>2293</v>
      </c>
      <c r="B17" s="358"/>
      <c r="C17" s="358"/>
      <c r="D17" s="358"/>
      <c r="E17" s="358"/>
      <c r="F17" s="358"/>
      <c r="G17" s="123"/>
      <c r="H17" s="123"/>
      <c r="I17" s="123"/>
      <c r="J17" s="123"/>
      <c r="K17" s="74"/>
      <c r="L17" s="2"/>
      <c r="M17" s="2"/>
    </row>
    <row r="18" spans="1:13">
      <c r="A18" s="67" t="s">
        <v>2794</v>
      </c>
      <c r="B18" s="358"/>
      <c r="C18" s="358"/>
      <c r="D18" s="358"/>
      <c r="E18" s="358"/>
      <c r="F18" s="358"/>
      <c r="G18" s="123"/>
      <c r="H18" s="123"/>
      <c r="I18" s="123"/>
      <c r="J18" s="123"/>
      <c r="K18" s="128"/>
      <c r="L18" s="2"/>
      <c r="M18" s="2"/>
    </row>
    <row r="19" spans="1:13">
      <c r="A19" s="68" t="s">
        <v>2294</v>
      </c>
      <c r="B19" s="358"/>
      <c r="C19" s="358"/>
      <c r="D19" s="358"/>
      <c r="E19" s="358"/>
      <c r="F19" s="358"/>
      <c r="G19" s="123"/>
      <c r="H19" s="123"/>
      <c r="I19" s="123"/>
      <c r="J19" s="123"/>
      <c r="K19" s="128"/>
      <c r="L19" s="2"/>
      <c r="M19" s="2"/>
    </row>
    <row r="20" spans="1:13">
      <c r="A20" s="5"/>
      <c r="B20" s="129"/>
      <c r="C20" s="129"/>
      <c r="D20" s="129"/>
      <c r="E20" s="129"/>
      <c r="F20" s="129"/>
      <c r="G20" s="123"/>
      <c r="H20" s="123"/>
      <c r="I20" s="123"/>
      <c r="J20" s="123"/>
      <c r="K20" s="128"/>
      <c r="L20" s="2"/>
      <c r="M20" s="2"/>
    </row>
    <row r="21" spans="1:13">
      <c r="A21" s="66" t="s">
        <v>5</v>
      </c>
      <c r="B21" s="357" t="s">
        <v>2296</v>
      </c>
      <c r="C21" s="358"/>
      <c r="D21" s="358"/>
      <c r="E21" s="358"/>
      <c r="F21" s="358"/>
      <c r="G21" s="123"/>
      <c r="H21" s="123"/>
      <c r="I21" s="123"/>
      <c r="J21" s="123"/>
      <c r="K21" s="74"/>
      <c r="L21" s="2"/>
      <c r="M21" s="2"/>
    </row>
    <row r="22" spans="1:13" ht="13.35" customHeight="1">
      <c r="A22" s="69" t="s">
        <v>2285</v>
      </c>
      <c r="B22" s="358"/>
      <c r="C22" s="358"/>
      <c r="D22" s="358"/>
      <c r="E22" s="358"/>
      <c r="F22" s="358"/>
      <c r="G22" s="123"/>
      <c r="H22" s="123"/>
      <c r="I22" s="123"/>
      <c r="J22" s="123"/>
      <c r="K22" s="74"/>
      <c r="L22" s="2"/>
      <c r="M22" s="2"/>
    </row>
    <row r="23" spans="1:13">
      <c r="A23" s="72"/>
      <c r="B23" s="130"/>
      <c r="C23" s="130"/>
      <c r="D23" s="130"/>
      <c r="E23" s="130"/>
      <c r="F23" s="130"/>
      <c r="G23" s="123"/>
      <c r="H23" s="123"/>
      <c r="I23" s="123"/>
      <c r="J23" s="123"/>
      <c r="K23" s="74"/>
      <c r="L23" s="2"/>
      <c r="M23" s="2"/>
    </row>
    <row r="24" spans="1:13">
      <c r="A24" s="6"/>
      <c r="B24" s="123"/>
      <c r="C24" s="123"/>
      <c r="D24" s="123"/>
      <c r="E24" s="123"/>
      <c r="F24" s="123"/>
      <c r="G24" s="123"/>
      <c r="H24" s="123"/>
      <c r="I24" s="123"/>
      <c r="J24" s="123"/>
      <c r="K24" s="74"/>
      <c r="L24" s="2"/>
      <c r="M24" s="2"/>
    </row>
    <row r="25" spans="1:13" ht="12.95" customHeight="1">
      <c r="A25" s="370" t="s">
        <v>6</v>
      </c>
      <c r="B25" s="358" t="s">
        <v>7</v>
      </c>
      <c r="C25" s="358"/>
      <c r="D25" s="358"/>
      <c r="E25" s="358"/>
      <c r="F25" s="358"/>
      <c r="G25" s="358"/>
      <c r="H25" s="358"/>
      <c r="I25" s="123"/>
      <c r="J25" s="123"/>
      <c r="K25" s="74"/>
      <c r="L25" s="2"/>
      <c r="M25" s="2"/>
    </row>
    <row r="26" spans="1:13" ht="12.75" customHeight="1">
      <c r="A26" s="370"/>
      <c r="B26" s="358"/>
      <c r="C26" s="358"/>
      <c r="D26" s="358"/>
      <c r="E26" s="358"/>
      <c r="F26" s="358"/>
      <c r="G26" s="358"/>
      <c r="H26" s="358"/>
      <c r="I26" s="123"/>
      <c r="J26" s="123"/>
      <c r="K26" s="123"/>
    </row>
    <row r="27" spans="1:13">
      <c r="A27" s="370"/>
      <c r="B27" s="358"/>
      <c r="C27" s="358"/>
      <c r="D27" s="358"/>
      <c r="E27" s="358"/>
      <c r="F27" s="358"/>
      <c r="G27" s="358"/>
      <c r="H27" s="358"/>
      <c r="I27" s="123"/>
      <c r="J27" s="123"/>
      <c r="K27" s="123"/>
    </row>
    <row r="28" spans="1:13">
      <c r="A28" s="6"/>
      <c r="B28" s="123"/>
      <c r="C28" s="123"/>
      <c r="D28" s="123"/>
      <c r="E28" s="123"/>
      <c r="F28" s="123"/>
      <c r="G28" s="123"/>
      <c r="H28" s="123"/>
      <c r="I28" s="123"/>
      <c r="J28" s="123"/>
      <c r="K28" s="123"/>
    </row>
    <row r="29" spans="1:13" ht="19.5" customHeight="1">
      <c r="A29" s="70" t="s">
        <v>8</v>
      </c>
      <c r="B29" s="358" t="s">
        <v>9</v>
      </c>
      <c r="C29" s="358"/>
      <c r="D29" s="358"/>
      <c r="E29" s="358"/>
      <c r="F29" s="358"/>
      <c r="G29" s="358"/>
      <c r="H29" s="358"/>
      <c r="I29" s="123"/>
      <c r="J29" s="123"/>
      <c r="K29" s="123"/>
    </row>
    <row r="30" spans="1:13" ht="13.35" customHeight="1">
      <c r="A30" s="72"/>
      <c r="B30" s="130"/>
      <c r="C30" s="130"/>
      <c r="D30" s="130"/>
      <c r="E30" s="130"/>
      <c r="F30" s="130"/>
      <c r="G30" s="130"/>
      <c r="H30" s="130"/>
      <c r="I30" s="123"/>
      <c r="J30" s="123"/>
      <c r="K30" s="123"/>
    </row>
    <row r="31" spans="1:13" ht="21.75" customHeight="1">
      <c r="A31" s="114" t="s">
        <v>2202</v>
      </c>
      <c r="B31" s="369" t="s">
        <v>2203</v>
      </c>
      <c r="C31" s="369"/>
      <c r="D31" s="369"/>
      <c r="E31" s="369"/>
      <c r="F31" s="369"/>
      <c r="G31" s="369"/>
      <c r="H31" s="369"/>
      <c r="I31" s="369"/>
      <c r="J31" s="369"/>
      <c r="K31" s="369"/>
    </row>
    <row r="32" spans="1:13" ht="12.75" customHeight="1">
      <c r="B32" s="123"/>
      <c r="C32" s="123"/>
      <c r="D32" s="123"/>
      <c r="E32" s="123"/>
      <c r="F32" s="123"/>
      <c r="G32" s="123"/>
      <c r="H32" s="123"/>
      <c r="I32" s="123"/>
      <c r="J32" s="123"/>
      <c r="K32" s="123"/>
    </row>
    <row r="33" spans="1:11" ht="12.95" customHeight="1">
      <c r="A33" s="367" t="s">
        <v>10</v>
      </c>
      <c r="B33" s="368" t="s">
        <v>11</v>
      </c>
      <c r="C33" s="368"/>
      <c r="D33" s="368"/>
      <c r="E33" s="368"/>
      <c r="F33" s="368"/>
      <c r="G33" s="368"/>
      <c r="H33" s="368"/>
      <c r="I33" s="123"/>
      <c r="J33" s="123"/>
      <c r="K33" s="123"/>
    </row>
    <row r="34" spans="1:11" ht="18" customHeight="1">
      <c r="A34" s="367"/>
      <c r="B34" s="368"/>
      <c r="C34" s="368"/>
      <c r="D34" s="368"/>
      <c r="E34" s="368"/>
      <c r="F34" s="368"/>
      <c r="G34" s="368"/>
      <c r="H34" s="368"/>
      <c r="I34" s="123"/>
      <c r="J34" s="123"/>
      <c r="K34" s="123"/>
    </row>
    <row r="35" spans="1:11" ht="12.95" customHeight="1">
      <c r="A35" s="367"/>
      <c r="B35" s="368" t="s">
        <v>2295</v>
      </c>
      <c r="C35" s="368"/>
      <c r="D35" s="368"/>
      <c r="E35" s="368"/>
      <c r="F35" s="368"/>
      <c r="G35" s="368"/>
      <c r="H35" s="368"/>
      <c r="I35" s="123"/>
      <c r="J35" s="123"/>
      <c r="K35" s="123"/>
    </row>
    <row r="36" spans="1:11" ht="12.75" customHeight="1">
      <c r="A36" s="367"/>
      <c r="B36" s="368"/>
      <c r="C36" s="368"/>
      <c r="D36" s="368"/>
      <c r="E36" s="368"/>
      <c r="F36" s="368"/>
      <c r="G36" s="368"/>
      <c r="H36" s="368"/>
      <c r="I36" s="123"/>
      <c r="J36" s="123"/>
      <c r="K36" s="123"/>
    </row>
    <row r="37" spans="1:11" ht="13.5" customHeight="1"/>
  </sheetData>
  <sheetProtection password="C64B" sheet="1" objects="1" scenarios="1" formatCells="0" formatColumns="0" formatRows="0" insertColumns="0" insertRows="0" insertHyperlinks="0" deleteColumns="0" deleteRows="0" sort="0" autoFilter="0" pivotTables="0"/>
  <mergeCells count="16">
    <mergeCell ref="A33:A36"/>
    <mergeCell ref="B33:H34"/>
    <mergeCell ref="B35:H36"/>
    <mergeCell ref="B31:K31"/>
    <mergeCell ref="A25:A27"/>
    <mergeCell ref="B25:H27"/>
    <mergeCell ref="B29:H29"/>
    <mergeCell ref="B15:K15"/>
    <mergeCell ref="B16:F19"/>
    <mergeCell ref="B21:F22"/>
    <mergeCell ref="B1:N1"/>
    <mergeCell ref="A4:K4"/>
    <mergeCell ref="B5:D5"/>
    <mergeCell ref="B7:K7"/>
    <mergeCell ref="A9:A13"/>
    <mergeCell ref="B9:K13"/>
  </mergeCells>
  <hyperlinks>
    <hyperlink ref="A5" location="Медиапаки!A1" display="Медиапаки"/>
    <hyperlink ref="A7" location="'Home Edition'!A1" display="ESET NOD32 для домашних пользователей"/>
    <hyperlink ref="A9" location="Business Edition!A1" display="ESET NOD32 Business Edition"/>
    <hyperlink ref="A15" location="'Smart Security'!A1" display="ESET NOD32 Smart Security Business Edition"/>
    <hyperlink ref="A16" location="'MS Exchange'!A1" display="ESET NOD32 for Microsoft Exchange"/>
    <hyperlink ref="A17" location="'Linux MS'!A1" display="ESET NOD32 for Linux Mail Server"/>
    <hyperlink ref="A18" location="'Domino MS'!A1" display="ESET NOD32 for Domuno Mail Server"/>
    <hyperlink ref="A21" location="'Linux GP'!A1" display="ESET NOD32 Gateway Security for Linux/BSD"/>
    <hyperlink ref="A22" location="'Kerio Control'!A1" display="ESET NOD32 for Kerio WinRoute Firewall"/>
    <hyperlink ref="A25" location="Расчет и скидки!A1" display="Расчет и скидки"/>
    <hyperlink ref="A29" location="Partnumbers!A1" display="Partnumbers"/>
    <hyperlink ref="A9:A13" location="'Business Edition'!A1" display="ESET NOD32 Business Edition"/>
    <hyperlink ref="A19" location="'Kerio Connect'!A1" display="ESET NOD32 for Kerio Connect"/>
    <hyperlink ref="A25:A27" location="'Расчет и скидки'!A1" display="Расчет и скидки"/>
    <hyperlink ref="A31" location="Калькулятор!A1" display="Калькулятор"/>
  </hyperlinks>
  <pageMargins left="0.75" right="0.75" top="1" bottom="1" header="0.51180555555555551" footer="0.51180555555555551"/>
  <pageSetup paperSize="9" scale="69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24"/>
  <sheetViews>
    <sheetView showGridLines="0" workbookViewId="0">
      <pane ySplit="7" topLeftCell="A8" activePane="bottomLeft" state="frozen"/>
      <selection activeCell="I36" sqref="I36"/>
      <selection pane="bottomLeft" activeCell="B1" sqref="B1:N1"/>
    </sheetView>
  </sheetViews>
  <sheetFormatPr defaultColWidth="9.7109375" defaultRowHeight="12.75"/>
  <cols>
    <col min="1" max="1" width="41.7109375" customWidth="1"/>
    <col min="2" max="2" width="33.7109375" customWidth="1"/>
    <col min="3" max="5" width="15.7109375" customWidth="1"/>
  </cols>
  <sheetData>
    <row r="1" spans="1:14" ht="27.75" customHeight="1">
      <c r="A1" s="47"/>
      <c r="B1" s="359" t="s">
        <v>2310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ht="18" customHeight="1">
      <c r="A2" s="47"/>
      <c r="B2" s="1"/>
      <c r="C2" s="47"/>
      <c r="D2" s="47"/>
      <c r="E2" s="47"/>
      <c r="F2" s="47"/>
    </row>
    <row r="3" spans="1:14" ht="18" customHeight="1">
      <c r="A3" s="377" t="s">
        <v>2204</v>
      </c>
      <c r="B3" s="377"/>
      <c r="C3" s="377"/>
      <c r="D3" s="377"/>
      <c r="E3" s="377"/>
      <c r="F3" s="377"/>
    </row>
    <row r="4" spans="1:14" ht="18" customHeight="1" thickBot="1">
      <c r="F4" s="61"/>
    </row>
    <row r="5" spans="1:14" ht="63.95" customHeight="1" thickBot="1">
      <c r="A5" s="106" t="s">
        <v>13</v>
      </c>
      <c r="B5" s="105" t="s">
        <v>2205</v>
      </c>
      <c r="C5" s="76" t="s">
        <v>15</v>
      </c>
      <c r="D5" s="76" t="s">
        <v>16</v>
      </c>
      <c r="E5" s="77" t="s">
        <v>2220</v>
      </c>
    </row>
    <row r="6" spans="1:14" ht="63.95" customHeight="1" thickBot="1">
      <c r="A6" s="411" t="s">
        <v>2284</v>
      </c>
      <c r="B6" s="412"/>
      <c r="C6" s="412"/>
      <c r="D6" s="412"/>
      <c r="E6" s="413"/>
    </row>
    <row r="7" spans="1:14" s="52" customFormat="1" ht="20.25" customHeight="1" thickBot="1">
      <c r="A7" s="96" t="s">
        <v>2163</v>
      </c>
      <c r="B7" s="97"/>
      <c r="C7" s="414"/>
      <c r="D7" s="414"/>
      <c r="E7" s="415"/>
      <c r="F7" s="98"/>
      <c r="G7" s="98"/>
      <c r="H7" s="98"/>
      <c r="I7" s="98"/>
      <c r="J7" s="98"/>
    </row>
    <row r="8" spans="1:14" ht="13.5" thickBot="1">
      <c r="A8" s="95" t="s">
        <v>2276</v>
      </c>
      <c r="B8" s="416" t="s">
        <v>2277</v>
      </c>
      <c r="C8" s="182">
        <v>24625</v>
      </c>
      <c r="D8" s="182">
        <v>26385</v>
      </c>
      <c r="E8" s="183">
        <v>35180</v>
      </c>
      <c r="F8" s="74"/>
      <c r="G8" s="74"/>
      <c r="H8" s="74"/>
      <c r="I8" s="74"/>
      <c r="J8" s="74"/>
    </row>
    <row r="9" spans="1:14" ht="13.5" thickBot="1">
      <c r="A9" s="258" t="s">
        <v>2278</v>
      </c>
      <c r="B9" s="417"/>
      <c r="C9" s="173">
        <v>12315</v>
      </c>
      <c r="D9" s="173">
        <v>13190</v>
      </c>
      <c r="E9" s="174">
        <v>17590</v>
      </c>
      <c r="F9" s="74"/>
      <c r="G9" s="74"/>
      <c r="H9" s="74"/>
      <c r="I9" s="74"/>
      <c r="J9" s="74"/>
    </row>
    <row r="10" spans="1:14" ht="13.5" thickBot="1">
      <c r="A10" s="258" t="s">
        <v>2279</v>
      </c>
      <c r="B10" s="417"/>
      <c r="C10" s="173">
        <v>51575</v>
      </c>
      <c r="D10" s="173">
        <v>55260</v>
      </c>
      <c r="E10" s="174">
        <v>73680</v>
      </c>
      <c r="F10" s="74"/>
      <c r="G10" s="74"/>
      <c r="H10" s="74"/>
      <c r="I10" s="74"/>
      <c r="J10" s="74"/>
    </row>
    <row r="11" spans="1:14" ht="13.5" thickBot="1">
      <c r="A11" s="258" t="s">
        <v>2280</v>
      </c>
      <c r="B11" s="417"/>
      <c r="C11" s="173">
        <v>111010</v>
      </c>
      <c r="D11" s="173">
        <v>118935</v>
      </c>
      <c r="E11" s="174">
        <v>158585</v>
      </c>
      <c r="F11" s="74"/>
      <c r="G11" s="74"/>
      <c r="H11" s="74"/>
      <c r="I11" s="74"/>
      <c r="J11" s="74"/>
    </row>
    <row r="12" spans="1:14" ht="13.5" thickBot="1">
      <c r="A12" s="259" t="s">
        <v>2281</v>
      </c>
      <c r="B12" s="418"/>
      <c r="C12" s="175">
        <v>375585</v>
      </c>
      <c r="D12" s="175">
        <v>402410</v>
      </c>
      <c r="E12" s="176">
        <v>536550</v>
      </c>
      <c r="F12" s="74"/>
      <c r="G12" s="74"/>
      <c r="H12" s="74"/>
      <c r="I12" s="74"/>
      <c r="J12" s="74"/>
    </row>
    <row r="13" spans="1:14">
      <c r="E13" s="62"/>
      <c r="F13" s="2"/>
      <c r="G13" s="2"/>
      <c r="H13" s="2"/>
      <c r="I13" s="2"/>
      <c r="J13" s="2"/>
    </row>
    <row r="14" spans="1:14">
      <c r="E14" s="62"/>
    </row>
    <row r="15" spans="1:14">
      <c r="A15" s="64" t="s">
        <v>2224</v>
      </c>
      <c r="E15" s="63"/>
    </row>
    <row r="16" spans="1:14" ht="12.95" customHeight="1">
      <c r="C16" s="419" t="s">
        <v>2199</v>
      </c>
      <c r="D16" s="419"/>
      <c r="E16" s="112"/>
    </row>
    <row r="17" spans="1:5" ht="12.95" customHeight="1">
      <c r="A17" s="409" t="s">
        <v>2181</v>
      </c>
      <c r="B17" s="409"/>
      <c r="C17" s="410" t="s">
        <v>2282</v>
      </c>
      <c r="D17" s="410"/>
      <c r="E17" s="410"/>
    </row>
    <row r="18" spans="1:5">
      <c r="A18" s="409"/>
      <c r="B18" s="409"/>
      <c r="C18" s="410"/>
      <c r="D18" s="410"/>
      <c r="E18" s="410"/>
    </row>
    <row r="19" spans="1:5">
      <c r="C19" s="410"/>
      <c r="D19" s="410"/>
      <c r="E19" s="410"/>
    </row>
    <row r="20" spans="1:5">
      <c r="C20" s="410"/>
      <c r="D20" s="410"/>
      <c r="E20" s="410"/>
    </row>
    <row r="21" spans="1:5">
      <c r="C21" s="410" t="s">
        <v>2283</v>
      </c>
      <c r="D21" s="410"/>
      <c r="E21" s="410"/>
    </row>
    <row r="22" spans="1:5">
      <c r="C22" s="112"/>
      <c r="D22" s="112"/>
      <c r="E22" s="112"/>
    </row>
    <row r="23" spans="1:5">
      <c r="C23" s="112"/>
      <c r="D23" s="112"/>
      <c r="E23" s="112"/>
    </row>
    <row r="24" spans="1:5">
      <c r="C24" s="112"/>
      <c r="D24" s="112"/>
      <c r="E24" s="112"/>
    </row>
  </sheetData>
  <sheetProtection password="C64B" sheet="1" objects="1" scenarios="1" formatCells="0" formatColumns="0" formatRows="0" insertColumns="0" insertRows="0" insertHyperlinks="0" deleteColumns="0" deleteRows="0" sort="0" autoFilter="0" pivotTables="0"/>
  <mergeCells count="9">
    <mergeCell ref="A17:B18"/>
    <mergeCell ref="C17:E20"/>
    <mergeCell ref="C21:E21"/>
    <mergeCell ref="B1:N1"/>
    <mergeCell ref="A3:F3"/>
    <mergeCell ref="A6:E6"/>
    <mergeCell ref="C7:E7"/>
    <mergeCell ref="B8:B12"/>
    <mergeCell ref="C16:D16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/>
  <dimension ref="A1:O234"/>
  <sheetViews>
    <sheetView showGridLines="0" workbookViewId="0">
      <pane ySplit="6" topLeftCell="A7" activePane="bottomLeft" state="frozen"/>
      <selection activeCell="I36" sqref="I36"/>
      <selection pane="bottomLeft" activeCell="J17" sqref="J17"/>
    </sheetView>
  </sheetViews>
  <sheetFormatPr defaultColWidth="9.7109375" defaultRowHeight="12.75"/>
  <cols>
    <col min="1" max="1" width="8" style="57" customWidth="1"/>
    <col min="2" max="2" width="25.42578125" style="58" customWidth="1"/>
    <col min="3" max="3" width="61.42578125" customWidth="1"/>
    <col min="4" max="6" width="11.7109375" customWidth="1"/>
    <col min="7" max="11" width="9.140625" customWidth="1"/>
  </cols>
  <sheetData>
    <row r="1" spans="1:15" ht="26.25" customHeight="1">
      <c r="A1" s="47"/>
      <c r="B1" s="48"/>
      <c r="C1" s="359" t="s">
        <v>2310</v>
      </c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ht="18" customHeight="1">
      <c r="A2" s="47"/>
      <c r="B2" s="1"/>
      <c r="C2" s="47"/>
      <c r="D2" s="47"/>
      <c r="E2" s="47"/>
      <c r="F2" s="47"/>
    </row>
    <row r="3" spans="1:15" ht="18" customHeight="1">
      <c r="A3" s="47"/>
      <c r="B3" s="377" t="s">
        <v>2204</v>
      </c>
      <c r="C3" s="377"/>
      <c r="D3" s="377"/>
      <c r="E3" s="377"/>
      <c r="F3" s="377"/>
    </row>
    <row r="4" spans="1:15" ht="18" customHeight="1" thickBot="1">
      <c r="A4" s="47"/>
    </row>
    <row r="5" spans="1:15" ht="57.95" customHeight="1" thickBot="1">
      <c r="A5" s="54" t="s">
        <v>1710</v>
      </c>
      <c r="B5" s="59" t="s">
        <v>13</v>
      </c>
      <c r="C5" s="9" t="s">
        <v>2205</v>
      </c>
      <c r="D5" s="9" t="s">
        <v>15</v>
      </c>
      <c r="E5" s="9" t="s">
        <v>16</v>
      </c>
      <c r="F5" s="9" t="s">
        <v>2221</v>
      </c>
    </row>
    <row r="6" spans="1:15" s="52" customFormat="1" ht="69" customHeight="1" thickBot="1">
      <c r="A6" s="60"/>
      <c r="B6" s="420" t="s">
        <v>2223</v>
      </c>
      <c r="C6" s="420"/>
      <c r="D6" s="420"/>
      <c r="E6" s="420"/>
      <c r="F6" s="420"/>
    </row>
    <row r="7" spans="1:15">
      <c r="A7" s="143">
        <v>25</v>
      </c>
      <c r="B7" s="92" t="s">
        <v>1711</v>
      </c>
      <c r="C7" s="81" t="s">
        <v>1712</v>
      </c>
      <c r="D7" s="177">
        <v>39200</v>
      </c>
      <c r="E7" s="177">
        <v>42000</v>
      </c>
      <c r="F7" s="178">
        <v>56000</v>
      </c>
      <c r="G7" s="79"/>
      <c r="H7" s="79"/>
      <c r="I7" s="79"/>
      <c r="J7" s="74"/>
      <c r="K7" s="74"/>
    </row>
    <row r="8" spans="1:15">
      <c r="A8" s="144">
        <v>26</v>
      </c>
      <c r="B8" s="93" t="s">
        <v>1713</v>
      </c>
      <c r="C8" s="17" t="s">
        <v>1714</v>
      </c>
      <c r="D8" s="21">
        <v>40775</v>
      </c>
      <c r="E8" s="21">
        <v>43690</v>
      </c>
      <c r="F8" s="179">
        <v>58250</v>
      </c>
      <c r="G8" s="79"/>
      <c r="H8" s="79"/>
      <c r="I8" s="79"/>
      <c r="J8" s="74"/>
      <c r="K8" s="74"/>
    </row>
    <row r="9" spans="1:15">
      <c r="A9" s="144">
        <v>27</v>
      </c>
      <c r="B9" s="93" t="s">
        <v>1715</v>
      </c>
      <c r="C9" s="17" t="s">
        <v>1716</v>
      </c>
      <c r="D9" s="21">
        <v>42350</v>
      </c>
      <c r="E9" s="21">
        <v>45375</v>
      </c>
      <c r="F9" s="179">
        <v>60500</v>
      </c>
      <c r="G9" s="79"/>
      <c r="H9" s="79"/>
      <c r="I9" s="79"/>
      <c r="J9" s="74"/>
      <c r="K9" s="74"/>
    </row>
    <row r="10" spans="1:15">
      <c r="A10" s="144">
        <v>28</v>
      </c>
      <c r="B10" s="93" t="s">
        <v>1717</v>
      </c>
      <c r="C10" s="17" t="s">
        <v>1718</v>
      </c>
      <c r="D10" s="21">
        <v>43925</v>
      </c>
      <c r="E10" s="21">
        <v>47065</v>
      </c>
      <c r="F10" s="179">
        <v>62750</v>
      </c>
      <c r="G10" s="79"/>
      <c r="H10" s="79"/>
      <c r="I10" s="79"/>
      <c r="J10" s="74"/>
      <c r="K10" s="74"/>
    </row>
    <row r="11" spans="1:15">
      <c r="A11" s="144">
        <v>29</v>
      </c>
      <c r="B11" s="93" t="s">
        <v>1719</v>
      </c>
      <c r="C11" s="17" t="s">
        <v>1720</v>
      </c>
      <c r="D11" s="21">
        <v>45500</v>
      </c>
      <c r="E11" s="21">
        <v>48750</v>
      </c>
      <c r="F11" s="179">
        <v>65000</v>
      </c>
      <c r="G11" s="79"/>
      <c r="H11" s="79"/>
      <c r="I11" s="79"/>
      <c r="J11" s="74"/>
      <c r="K11" s="74"/>
    </row>
    <row r="12" spans="1:15">
      <c r="A12" s="144">
        <v>30</v>
      </c>
      <c r="B12" s="93" t="s">
        <v>1721</v>
      </c>
      <c r="C12" s="17" t="s">
        <v>1722</v>
      </c>
      <c r="D12" s="21">
        <v>47075</v>
      </c>
      <c r="E12" s="21">
        <v>50440</v>
      </c>
      <c r="F12" s="179">
        <v>67250</v>
      </c>
      <c r="G12" s="79"/>
      <c r="H12" s="79"/>
      <c r="I12" s="79"/>
      <c r="J12" s="74"/>
      <c r="K12" s="74"/>
    </row>
    <row r="13" spans="1:15">
      <c r="A13" s="144">
        <v>31</v>
      </c>
      <c r="B13" s="93" t="s">
        <v>1723</v>
      </c>
      <c r="C13" s="17" t="s">
        <v>1724</v>
      </c>
      <c r="D13" s="21">
        <v>48650</v>
      </c>
      <c r="E13" s="21">
        <v>52125</v>
      </c>
      <c r="F13" s="179">
        <v>69500</v>
      </c>
      <c r="G13" s="79"/>
      <c r="H13" s="79"/>
      <c r="I13" s="79"/>
      <c r="J13" s="74"/>
      <c r="K13" s="74"/>
    </row>
    <row r="14" spans="1:15">
      <c r="A14" s="144">
        <v>32</v>
      </c>
      <c r="B14" s="93" t="s">
        <v>1725</v>
      </c>
      <c r="C14" s="17" t="s">
        <v>1726</v>
      </c>
      <c r="D14" s="21">
        <v>50225</v>
      </c>
      <c r="E14" s="21">
        <v>53815</v>
      </c>
      <c r="F14" s="179">
        <v>71750</v>
      </c>
      <c r="G14" s="79"/>
      <c r="H14" s="79"/>
      <c r="I14" s="79"/>
      <c r="J14" s="74"/>
      <c r="K14" s="74"/>
    </row>
    <row r="15" spans="1:15">
      <c r="A15" s="144">
        <v>33</v>
      </c>
      <c r="B15" s="93" t="s">
        <v>1727</v>
      </c>
      <c r="C15" s="17" t="s">
        <v>1728</v>
      </c>
      <c r="D15" s="21">
        <v>51800</v>
      </c>
      <c r="E15" s="21">
        <v>55500</v>
      </c>
      <c r="F15" s="179">
        <v>74000</v>
      </c>
      <c r="G15" s="79"/>
      <c r="H15" s="79"/>
      <c r="I15" s="79"/>
      <c r="J15" s="74"/>
      <c r="K15" s="74"/>
    </row>
    <row r="16" spans="1:15">
      <c r="A16" s="144">
        <v>34</v>
      </c>
      <c r="B16" s="93" t="s">
        <v>1729</v>
      </c>
      <c r="C16" s="17" t="s">
        <v>1730</v>
      </c>
      <c r="D16" s="21">
        <v>53375</v>
      </c>
      <c r="E16" s="21">
        <v>57190</v>
      </c>
      <c r="F16" s="179">
        <v>76250</v>
      </c>
      <c r="G16" s="79"/>
      <c r="H16" s="79"/>
      <c r="I16" s="79"/>
      <c r="J16" s="74"/>
      <c r="K16" s="74"/>
    </row>
    <row r="17" spans="1:11">
      <c r="A17" s="144">
        <v>35</v>
      </c>
      <c r="B17" s="93" t="s">
        <v>1731</v>
      </c>
      <c r="C17" s="17" t="s">
        <v>1732</v>
      </c>
      <c r="D17" s="21">
        <v>54950</v>
      </c>
      <c r="E17" s="21">
        <v>58875</v>
      </c>
      <c r="F17" s="179">
        <v>78500</v>
      </c>
      <c r="G17" s="79"/>
      <c r="H17" s="79"/>
      <c r="I17" s="79"/>
      <c r="J17" s="74"/>
      <c r="K17" s="74"/>
    </row>
    <row r="18" spans="1:11">
      <c r="A18" s="144">
        <v>36</v>
      </c>
      <c r="B18" s="93" t="s">
        <v>1733</v>
      </c>
      <c r="C18" s="17" t="s">
        <v>1734</v>
      </c>
      <c r="D18" s="21">
        <v>56525</v>
      </c>
      <c r="E18" s="21">
        <v>60565</v>
      </c>
      <c r="F18" s="179">
        <v>80750</v>
      </c>
      <c r="G18" s="79"/>
      <c r="H18" s="79"/>
      <c r="I18" s="79"/>
      <c r="J18" s="74"/>
      <c r="K18" s="74"/>
    </row>
    <row r="19" spans="1:11">
      <c r="A19" s="144">
        <v>37</v>
      </c>
      <c r="B19" s="93" t="s">
        <v>1735</v>
      </c>
      <c r="C19" s="17" t="s">
        <v>1736</v>
      </c>
      <c r="D19" s="21">
        <v>58100</v>
      </c>
      <c r="E19" s="21">
        <v>62250</v>
      </c>
      <c r="F19" s="179">
        <v>83000</v>
      </c>
      <c r="G19" s="79"/>
      <c r="H19" s="79"/>
      <c r="I19" s="79"/>
      <c r="J19" s="74"/>
      <c r="K19" s="74"/>
    </row>
    <row r="20" spans="1:11">
      <c r="A20" s="144">
        <v>38</v>
      </c>
      <c r="B20" s="93" t="s">
        <v>1737</v>
      </c>
      <c r="C20" s="17" t="s">
        <v>1738</v>
      </c>
      <c r="D20" s="21">
        <v>59675</v>
      </c>
      <c r="E20" s="21">
        <v>63940</v>
      </c>
      <c r="F20" s="179">
        <v>85250</v>
      </c>
      <c r="G20" s="79"/>
      <c r="H20" s="79"/>
      <c r="I20" s="79"/>
      <c r="J20" s="74"/>
      <c r="K20" s="74"/>
    </row>
    <row r="21" spans="1:11">
      <c r="A21" s="144">
        <v>39</v>
      </c>
      <c r="B21" s="93" t="s">
        <v>1739</v>
      </c>
      <c r="C21" s="17" t="s">
        <v>1740</v>
      </c>
      <c r="D21" s="21">
        <v>61250</v>
      </c>
      <c r="E21" s="21">
        <v>65625</v>
      </c>
      <c r="F21" s="179">
        <v>87500</v>
      </c>
      <c r="G21" s="79"/>
      <c r="H21" s="79"/>
      <c r="I21" s="79"/>
      <c r="J21" s="74"/>
      <c r="K21" s="74"/>
    </row>
    <row r="22" spans="1:11">
      <c r="A22" s="144">
        <v>40</v>
      </c>
      <c r="B22" s="93" t="s">
        <v>1741</v>
      </c>
      <c r="C22" s="17" t="s">
        <v>1742</v>
      </c>
      <c r="D22" s="21">
        <v>62825</v>
      </c>
      <c r="E22" s="21">
        <v>67315</v>
      </c>
      <c r="F22" s="179">
        <v>89750</v>
      </c>
      <c r="G22" s="79"/>
      <c r="H22" s="79"/>
      <c r="I22" s="79"/>
      <c r="J22" s="74"/>
      <c r="K22" s="74"/>
    </row>
    <row r="23" spans="1:11">
      <c r="A23" s="144">
        <v>41</v>
      </c>
      <c r="B23" s="93" t="s">
        <v>1743</v>
      </c>
      <c r="C23" s="17" t="s">
        <v>1744</v>
      </c>
      <c r="D23" s="21">
        <v>64400</v>
      </c>
      <c r="E23" s="21">
        <v>69000</v>
      </c>
      <c r="F23" s="179">
        <v>92000</v>
      </c>
      <c r="G23" s="79"/>
      <c r="H23" s="79"/>
      <c r="I23" s="79"/>
      <c r="J23" s="74"/>
      <c r="K23" s="74"/>
    </row>
    <row r="24" spans="1:11">
      <c r="A24" s="144">
        <v>42</v>
      </c>
      <c r="B24" s="93" t="s">
        <v>1745</v>
      </c>
      <c r="C24" s="17" t="s">
        <v>1746</v>
      </c>
      <c r="D24" s="21">
        <v>65975</v>
      </c>
      <c r="E24" s="21">
        <v>70690</v>
      </c>
      <c r="F24" s="179">
        <v>94250</v>
      </c>
      <c r="G24" s="79"/>
      <c r="H24" s="79"/>
      <c r="I24" s="79"/>
      <c r="J24" s="74"/>
      <c r="K24" s="74"/>
    </row>
    <row r="25" spans="1:11">
      <c r="A25" s="144">
        <v>43</v>
      </c>
      <c r="B25" s="93" t="s">
        <v>1747</v>
      </c>
      <c r="C25" s="17" t="s">
        <v>1748</v>
      </c>
      <c r="D25" s="21">
        <v>67550</v>
      </c>
      <c r="E25" s="21">
        <v>72375</v>
      </c>
      <c r="F25" s="179">
        <v>96500</v>
      </c>
      <c r="G25" s="79"/>
      <c r="H25" s="79"/>
      <c r="I25" s="79"/>
      <c r="J25" s="74"/>
      <c r="K25" s="74"/>
    </row>
    <row r="26" spans="1:11">
      <c r="A26" s="144">
        <v>44</v>
      </c>
      <c r="B26" s="93" t="s">
        <v>1749</v>
      </c>
      <c r="C26" s="17" t="s">
        <v>1750</v>
      </c>
      <c r="D26" s="21">
        <v>69125</v>
      </c>
      <c r="E26" s="21">
        <v>74065</v>
      </c>
      <c r="F26" s="179">
        <v>98750</v>
      </c>
      <c r="G26" s="79"/>
      <c r="H26" s="79"/>
      <c r="I26" s="79"/>
      <c r="J26" s="74"/>
      <c r="K26" s="74"/>
    </row>
    <row r="27" spans="1:11">
      <c r="A27" s="144">
        <v>45</v>
      </c>
      <c r="B27" s="93" t="s">
        <v>1751</v>
      </c>
      <c r="C27" s="17" t="s">
        <v>1752</v>
      </c>
      <c r="D27" s="21">
        <v>70700</v>
      </c>
      <c r="E27" s="21">
        <v>75750</v>
      </c>
      <c r="F27" s="179">
        <v>101000</v>
      </c>
      <c r="G27" s="79"/>
      <c r="H27" s="79"/>
      <c r="I27" s="79"/>
      <c r="J27" s="74"/>
      <c r="K27" s="74"/>
    </row>
    <row r="28" spans="1:11">
      <c r="A28" s="144">
        <v>46</v>
      </c>
      <c r="B28" s="93" t="s">
        <v>1753</v>
      </c>
      <c r="C28" s="17" t="s">
        <v>1754</v>
      </c>
      <c r="D28" s="21">
        <v>72275</v>
      </c>
      <c r="E28" s="21">
        <v>77440</v>
      </c>
      <c r="F28" s="179">
        <v>103250</v>
      </c>
      <c r="G28" s="79"/>
      <c r="H28" s="79"/>
      <c r="I28" s="79"/>
      <c r="J28" s="74"/>
      <c r="K28" s="74"/>
    </row>
    <row r="29" spans="1:11">
      <c r="A29" s="144">
        <v>47</v>
      </c>
      <c r="B29" s="93" t="s">
        <v>1755</v>
      </c>
      <c r="C29" s="17" t="s">
        <v>1756</v>
      </c>
      <c r="D29" s="21">
        <v>73850</v>
      </c>
      <c r="E29" s="21">
        <v>79125</v>
      </c>
      <c r="F29" s="179">
        <v>105500</v>
      </c>
      <c r="G29" s="79"/>
      <c r="H29" s="79"/>
      <c r="I29" s="79"/>
      <c r="J29" s="74"/>
      <c r="K29" s="74"/>
    </row>
    <row r="30" spans="1:11">
      <c r="A30" s="144">
        <v>48</v>
      </c>
      <c r="B30" s="93" t="s">
        <v>1757</v>
      </c>
      <c r="C30" s="17" t="s">
        <v>1758</v>
      </c>
      <c r="D30" s="21">
        <v>75425</v>
      </c>
      <c r="E30" s="21">
        <v>80815</v>
      </c>
      <c r="F30" s="179">
        <v>107750</v>
      </c>
      <c r="G30" s="79"/>
      <c r="H30" s="79"/>
      <c r="I30" s="79"/>
      <c r="J30" s="74"/>
      <c r="K30" s="74"/>
    </row>
    <row r="31" spans="1:11">
      <c r="A31" s="144">
        <v>49</v>
      </c>
      <c r="B31" s="93" t="s">
        <v>1759</v>
      </c>
      <c r="C31" s="17" t="s">
        <v>1760</v>
      </c>
      <c r="D31" s="21">
        <v>77000</v>
      </c>
      <c r="E31" s="21">
        <v>82500</v>
      </c>
      <c r="F31" s="179">
        <v>110000</v>
      </c>
      <c r="G31" s="79"/>
      <c r="H31" s="79"/>
      <c r="I31" s="79"/>
      <c r="J31" s="74"/>
      <c r="K31" s="74"/>
    </row>
    <row r="32" spans="1:11">
      <c r="A32" s="144">
        <v>50</v>
      </c>
      <c r="B32" s="93" t="s">
        <v>1761</v>
      </c>
      <c r="C32" s="17" t="s">
        <v>1762</v>
      </c>
      <c r="D32" s="21">
        <v>78575</v>
      </c>
      <c r="E32" s="21">
        <v>84190</v>
      </c>
      <c r="F32" s="179">
        <v>112250</v>
      </c>
      <c r="G32" s="79"/>
      <c r="H32" s="79"/>
      <c r="I32" s="79"/>
      <c r="J32" s="74"/>
      <c r="K32" s="74"/>
    </row>
    <row r="33" spans="1:11">
      <c r="A33" s="144">
        <v>51</v>
      </c>
      <c r="B33" s="93" t="s">
        <v>1763</v>
      </c>
      <c r="C33" s="17" t="s">
        <v>1764</v>
      </c>
      <c r="D33" s="21">
        <v>79975</v>
      </c>
      <c r="E33" s="21">
        <v>85690</v>
      </c>
      <c r="F33" s="179">
        <v>114250</v>
      </c>
      <c r="G33" s="79"/>
      <c r="H33" s="79"/>
      <c r="I33" s="79"/>
      <c r="J33" s="74"/>
      <c r="K33" s="74"/>
    </row>
    <row r="34" spans="1:11">
      <c r="A34" s="144">
        <v>52</v>
      </c>
      <c r="B34" s="93" t="s">
        <v>1765</v>
      </c>
      <c r="C34" s="17" t="s">
        <v>1766</v>
      </c>
      <c r="D34" s="21">
        <v>81375</v>
      </c>
      <c r="E34" s="21">
        <v>87190</v>
      </c>
      <c r="F34" s="179">
        <v>116250</v>
      </c>
      <c r="G34" s="79"/>
      <c r="H34" s="79"/>
      <c r="I34" s="79"/>
      <c r="J34" s="74"/>
      <c r="K34" s="74"/>
    </row>
    <row r="35" spans="1:11">
      <c r="A35" s="144">
        <v>53</v>
      </c>
      <c r="B35" s="93" t="s">
        <v>1767</v>
      </c>
      <c r="C35" s="17" t="s">
        <v>1768</v>
      </c>
      <c r="D35" s="21">
        <v>82775</v>
      </c>
      <c r="E35" s="21">
        <v>88690</v>
      </c>
      <c r="F35" s="179">
        <v>118250</v>
      </c>
      <c r="G35" s="79"/>
      <c r="H35" s="79"/>
      <c r="I35" s="79"/>
      <c r="J35" s="74"/>
      <c r="K35" s="74"/>
    </row>
    <row r="36" spans="1:11">
      <c r="A36" s="144">
        <v>54</v>
      </c>
      <c r="B36" s="93" t="s">
        <v>1769</v>
      </c>
      <c r="C36" s="17" t="s">
        <v>1770</v>
      </c>
      <c r="D36" s="21">
        <v>84175</v>
      </c>
      <c r="E36" s="21">
        <v>90190</v>
      </c>
      <c r="F36" s="179">
        <v>120250</v>
      </c>
      <c r="G36" s="79"/>
      <c r="H36" s="79"/>
      <c r="I36" s="79"/>
      <c r="J36" s="74"/>
      <c r="K36" s="74"/>
    </row>
    <row r="37" spans="1:11">
      <c r="A37" s="144">
        <v>55</v>
      </c>
      <c r="B37" s="93" t="s">
        <v>1771</v>
      </c>
      <c r="C37" s="17" t="s">
        <v>1772</v>
      </c>
      <c r="D37" s="21">
        <v>85575</v>
      </c>
      <c r="E37" s="21">
        <v>91690</v>
      </c>
      <c r="F37" s="179">
        <v>122250</v>
      </c>
      <c r="G37" s="79"/>
      <c r="H37" s="79"/>
      <c r="I37" s="79"/>
      <c r="J37" s="74"/>
      <c r="K37" s="74"/>
    </row>
    <row r="38" spans="1:11">
      <c r="A38" s="144">
        <v>56</v>
      </c>
      <c r="B38" s="93" t="s">
        <v>1773</v>
      </c>
      <c r="C38" s="17" t="s">
        <v>1774</v>
      </c>
      <c r="D38" s="21">
        <v>86975</v>
      </c>
      <c r="E38" s="21">
        <v>93190</v>
      </c>
      <c r="F38" s="179">
        <v>124250</v>
      </c>
      <c r="G38" s="79"/>
      <c r="H38" s="79"/>
      <c r="I38" s="79"/>
      <c r="J38" s="74"/>
      <c r="K38" s="74"/>
    </row>
    <row r="39" spans="1:11">
      <c r="A39" s="144">
        <v>57</v>
      </c>
      <c r="B39" s="93" t="s">
        <v>1775</v>
      </c>
      <c r="C39" s="17" t="s">
        <v>1776</v>
      </c>
      <c r="D39" s="21">
        <v>88375</v>
      </c>
      <c r="E39" s="21">
        <v>94690</v>
      </c>
      <c r="F39" s="179">
        <v>126250</v>
      </c>
      <c r="G39" s="79"/>
      <c r="H39" s="79"/>
      <c r="I39" s="79"/>
      <c r="J39" s="74"/>
      <c r="K39" s="74"/>
    </row>
    <row r="40" spans="1:11">
      <c r="A40" s="144">
        <v>58</v>
      </c>
      <c r="B40" s="93" t="s">
        <v>1777</v>
      </c>
      <c r="C40" s="17" t="s">
        <v>1778</v>
      </c>
      <c r="D40" s="21">
        <v>89775</v>
      </c>
      <c r="E40" s="21">
        <v>96190</v>
      </c>
      <c r="F40" s="179">
        <v>128250</v>
      </c>
      <c r="G40" s="79"/>
      <c r="H40" s="79"/>
      <c r="I40" s="79"/>
      <c r="J40" s="74"/>
      <c r="K40" s="74"/>
    </row>
    <row r="41" spans="1:11">
      <c r="A41" s="144">
        <v>59</v>
      </c>
      <c r="B41" s="93" t="s">
        <v>1779</v>
      </c>
      <c r="C41" s="17" t="s">
        <v>1780</v>
      </c>
      <c r="D41" s="21">
        <v>91175</v>
      </c>
      <c r="E41" s="21">
        <v>97690</v>
      </c>
      <c r="F41" s="179">
        <v>130250</v>
      </c>
      <c r="G41" s="79"/>
      <c r="H41" s="79"/>
      <c r="I41" s="79"/>
      <c r="J41" s="74"/>
      <c r="K41" s="74"/>
    </row>
    <row r="42" spans="1:11">
      <c r="A42" s="144">
        <v>60</v>
      </c>
      <c r="B42" s="93" t="s">
        <v>1781</v>
      </c>
      <c r="C42" s="17" t="s">
        <v>1782</v>
      </c>
      <c r="D42" s="21">
        <v>92575</v>
      </c>
      <c r="E42" s="21">
        <v>99190</v>
      </c>
      <c r="F42" s="179">
        <v>132250</v>
      </c>
      <c r="G42" s="79"/>
      <c r="H42" s="79"/>
      <c r="I42" s="79"/>
      <c r="J42" s="74"/>
      <c r="K42" s="74"/>
    </row>
    <row r="43" spans="1:11">
      <c r="A43" s="144">
        <v>61</v>
      </c>
      <c r="B43" s="93" t="s">
        <v>1783</v>
      </c>
      <c r="C43" s="17" t="s">
        <v>1784</v>
      </c>
      <c r="D43" s="21">
        <v>93975</v>
      </c>
      <c r="E43" s="21">
        <v>100690</v>
      </c>
      <c r="F43" s="179">
        <v>134250</v>
      </c>
      <c r="G43" s="79"/>
      <c r="H43" s="79"/>
      <c r="I43" s="79"/>
      <c r="J43" s="74"/>
      <c r="K43" s="74"/>
    </row>
    <row r="44" spans="1:11">
      <c r="A44" s="144">
        <v>62</v>
      </c>
      <c r="B44" s="93" t="s">
        <v>1785</v>
      </c>
      <c r="C44" s="17" t="s">
        <v>1786</v>
      </c>
      <c r="D44" s="21">
        <v>95375</v>
      </c>
      <c r="E44" s="21">
        <v>102190</v>
      </c>
      <c r="F44" s="179">
        <v>136250</v>
      </c>
      <c r="G44" s="79"/>
      <c r="H44" s="79"/>
      <c r="I44" s="79"/>
      <c r="J44" s="74"/>
      <c r="K44" s="74"/>
    </row>
    <row r="45" spans="1:11">
      <c r="A45" s="144">
        <v>63</v>
      </c>
      <c r="B45" s="93" t="s">
        <v>1787</v>
      </c>
      <c r="C45" s="17" t="s">
        <v>1788</v>
      </c>
      <c r="D45" s="21">
        <v>96775</v>
      </c>
      <c r="E45" s="21">
        <v>103690</v>
      </c>
      <c r="F45" s="179">
        <v>138250</v>
      </c>
      <c r="G45" s="79"/>
      <c r="H45" s="79"/>
      <c r="I45" s="79"/>
      <c r="J45" s="74"/>
      <c r="K45" s="74"/>
    </row>
    <row r="46" spans="1:11">
      <c r="A46" s="144">
        <v>64</v>
      </c>
      <c r="B46" s="93" t="s">
        <v>1789</v>
      </c>
      <c r="C46" s="17" t="s">
        <v>1790</v>
      </c>
      <c r="D46" s="21">
        <v>98175</v>
      </c>
      <c r="E46" s="21">
        <v>105190</v>
      </c>
      <c r="F46" s="179">
        <v>140250</v>
      </c>
      <c r="G46" s="79"/>
      <c r="H46" s="79"/>
      <c r="I46" s="79"/>
      <c r="J46" s="74"/>
      <c r="K46" s="74"/>
    </row>
    <row r="47" spans="1:11">
      <c r="A47" s="144">
        <v>65</v>
      </c>
      <c r="B47" s="93" t="s">
        <v>1791</v>
      </c>
      <c r="C47" s="17" t="s">
        <v>1792</v>
      </c>
      <c r="D47" s="21">
        <v>99575</v>
      </c>
      <c r="E47" s="21">
        <v>106690</v>
      </c>
      <c r="F47" s="179">
        <v>142250</v>
      </c>
      <c r="G47" s="79"/>
      <c r="H47" s="79"/>
      <c r="I47" s="79"/>
      <c r="J47" s="74"/>
      <c r="K47" s="74"/>
    </row>
    <row r="48" spans="1:11">
      <c r="A48" s="144">
        <v>66</v>
      </c>
      <c r="B48" s="93" t="s">
        <v>1793</v>
      </c>
      <c r="C48" s="17" t="s">
        <v>1794</v>
      </c>
      <c r="D48" s="21">
        <v>100975</v>
      </c>
      <c r="E48" s="21">
        <v>108190</v>
      </c>
      <c r="F48" s="179">
        <v>144250</v>
      </c>
      <c r="G48" s="79"/>
      <c r="H48" s="79"/>
      <c r="I48" s="79"/>
      <c r="J48" s="74"/>
      <c r="K48" s="74"/>
    </row>
    <row r="49" spans="1:11">
      <c r="A49" s="144">
        <v>67</v>
      </c>
      <c r="B49" s="93" t="s">
        <v>1795</v>
      </c>
      <c r="C49" s="17" t="s">
        <v>1796</v>
      </c>
      <c r="D49" s="21">
        <v>102375</v>
      </c>
      <c r="E49" s="21">
        <v>109690</v>
      </c>
      <c r="F49" s="179">
        <v>146250</v>
      </c>
      <c r="G49" s="79"/>
      <c r="H49" s="79"/>
      <c r="I49" s="79"/>
      <c r="J49" s="74"/>
      <c r="K49" s="74"/>
    </row>
    <row r="50" spans="1:11">
      <c r="A50" s="144">
        <v>68</v>
      </c>
      <c r="B50" s="93" t="s">
        <v>1797</v>
      </c>
      <c r="C50" s="17" t="s">
        <v>1798</v>
      </c>
      <c r="D50" s="21">
        <v>103775</v>
      </c>
      <c r="E50" s="21">
        <v>111190</v>
      </c>
      <c r="F50" s="179">
        <v>148250</v>
      </c>
      <c r="G50" s="79"/>
      <c r="H50" s="79"/>
      <c r="I50" s="79"/>
      <c r="J50" s="74"/>
      <c r="K50" s="74"/>
    </row>
    <row r="51" spans="1:11">
      <c r="A51" s="144">
        <v>69</v>
      </c>
      <c r="B51" s="93" t="s">
        <v>1799</v>
      </c>
      <c r="C51" s="17" t="s">
        <v>1800</v>
      </c>
      <c r="D51" s="21">
        <v>105175</v>
      </c>
      <c r="E51" s="21">
        <v>112690</v>
      </c>
      <c r="F51" s="179">
        <v>150250</v>
      </c>
      <c r="G51" s="79"/>
      <c r="H51" s="79"/>
      <c r="I51" s="79"/>
      <c r="J51" s="74"/>
      <c r="K51" s="74"/>
    </row>
    <row r="52" spans="1:11">
      <c r="A52" s="144">
        <v>70</v>
      </c>
      <c r="B52" s="93" t="s">
        <v>1801</v>
      </c>
      <c r="C52" s="17" t="s">
        <v>1802</v>
      </c>
      <c r="D52" s="21">
        <v>106575</v>
      </c>
      <c r="E52" s="21">
        <v>114190</v>
      </c>
      <c r="F52" s="179">
        <v>152250</v>
      </c>
      <c r="G52" s="79"/>
      <c r="H52" s="79"/>
      <c r="I52" s="79"/>
      <c r="J52" s="74"/>
      <c r="K52" s="74"/>
    </row>
    <row r="53" spans="1:11">
      <c r="A53" s="144">
        <v>71</v>
      </c>
      <c r="B53" s="93" t="s">
        <v>1803</v>
      </c>
      <c r="C53" s="17" t="s">
        <v>1804</v>
      </c>
      <c r="D53" s="21">
        <v>107975</v>
      </c>
      <c r="E53" s="21">
        <v>115690</v>
      </c>
      <c r="F53" s="179">
        <v>154250</v>
      </c>
      <c r="G53" s="79"/>
      <c r="H53" s="79"/>
      <c r="I53" s="79"/>
      <c r="J53" s="74"/>
      <c r="K53" s="74"/>
    </row>
    <row r="54" spans="1:11">
      <c r="A54" s="144">
        <v>72</v>
      </c>
      <c r="B54" s="93" t="s">
        <v>1805</v>
      </c>
      <c r="C54" s="17" t="s">
        <v>1806</v>
      </c>
      <c r="D54" s="21">
        <v>109375</v>
      </c>
      <c r="E54" s="21">
        <v>117190</v>
      </c>
      <c r="F54" s="179">
        <v>156250</v>
      </c>
      <c r="G54" s="79"/>
      <c r="H54" s="79"/>
      <c r="I54" s="79"/>
      <c r="J54" s="74"/>
      <c r="K54" s="74"/>
    </row>
    <row r="55" spans="1:11">
      <c r="A55" s="144">
        <v>73</v>
      </c>
      <c r="B55" s="93" t="s">
        <v>1807</v>
      </c>
      <c r="C55" s="17" t="s">
        <v>1808</v>
      </c>
      <c r="D55" s="21">
        <v>110775</v>
      </c>
      <c r="E55" s="21">
        <v>118690</v>
      </c>
      <c r="F55" s="179">
        <v>158250</v>
      </c>
      <c r="G55" s="79"/>
      <c r="H55" s="79"/>
      <c r="I55" s="79"/>
      <c r="J55" s="74"/>
      <c r="K55" s="74"/>
    </row>
    <row r="56" spans="1:11">
      <c r="A56" s="144">
        <v>74</v>
      </c>
      <c r="B56" s="93" t="s">
        <v>1809</v>
      </c>
      <c r="C56" s="17" t="s">
        <v>1810</v>
      </c>
      <c r="D56" s="21">
        <v>112175</v>
      </c>
      <c r="E56" s="21">
        <v>120190</v>
      </c>
      <c r="F56" s="179">
        <v>160250</v>
      </c>
      <c r="G56" s="79"/>
      <c r="H56" s="79"/>
      <c r="I56" s="79"/>
      <c r="J56" s="74"/>
      <c r="K56" s="74"/>
    </row>
    <row r="57" spans="1:11">
      <c r="A57" s="144">
        <v>75</v>
      </c>
      <c r="B57" s="93" t="s">
        <v>1811</v>
      </c>
      <c r="C57" s="17" t="s">
        <v>1812</v>
      </c>
      <c r="D57" s="21">
        <v>113575</v>
      </c>
      <c r="E57" s="21">
        <v>121690</v>
      </c>
      <c r="F57" s="179">
        <v>162250</v>
      </c>
      <c r="G57" s="79"/>
      <c r="H57" s="79"/>
      <c r="I57" s="79"/>
      <c r="J57" s="74"/>
      <c r="K57" s="74"/>
    </row>
    <row r="58" spans="1:11">
      <c r="A58" s="144">
        <v>76</v>
      </c>
      <c r="B58" s="93" t="s">
        <v>1813</v>
      </c>
      <c r="C58" s="17" t="s">
        <v>1814</v>
      </c>
      <c r="D58" s="21">
        <v>114975</v>
      </c>
      <c r="E58" s="21">
        <v>123190</v>
      </c>
      <c r="F58" s="179">
        <v>164250</v>
      </c>
      <c r="G58" s="79"/>
      <c r="H58" s="79"/>
      <c r="I58" s="79"/>
      <c r="J58" s="74"/>
      <c r="K58" s="74"/>
    </row>
    <row r="59" spans="1:11">
      <c r="A59" s="144">
        <v>77</v>
      </c>
      <c r="B59" s="93" t="s">
        <v>1815</v>
      </c>
      <c r="C59" s="17" t="s">
        <v>1816</v>
      </c>
      <c r="D59" s="21">
        <v>116375</v>
      </c>
      <c r="E59" s="21">
        <v>124690</v>
      </c>
      <c r="F59" s="179">
        <v>166250</v>
      </c>
      <c r="G59" s="79"/>
      <c r="H59" s="79"/>
      <c r="I59" s="79"/>
      <c r="J59" s="74"/>
      <c r="K59" s="74"/>
    </row>
    <row r="60" spans="1:11">
      <c r="A60" s="144">
        <v>78</v>
      </c>
      <c r="B60" s="93" t="s">
        <v>1817</v>
      </c>
      <c r="C60" s="17" t="s">
        <v>1818</v>
      </c>
      <c r="D60" s="21">
        <v>117775</v>
      </c>
      <c r="E60" s="21">
        <v>126190</v>
      </c>
      <c r="F60" s="179">
        <v>168250</v>
      </c>
      <c r="G60" s="79"/>
      <c r="H60" s="79"/>
      <c r="I60" s="79"/>
      <c r="J60" s="74"/>
      <c r="K60" s="74"/>
    </row>
    <row r="61" spans="1:11">
      <c r="A61" s="144">
        <v>79</v>
      </c>
      <c r="B61" s="93" t="s">
        <v>1819</v>
      </c>
      <c r="C61" s="17" t="s">
        <v>1820</v>
      </c>
      <c r="D61" s="21">
        <v>119175</v>
      </c>
      <c r="E61" s="21">
        <v>127690</v>
      </c>
      <c r="F61" s="179">
        <v>170250</v>
      </c>
      <c r="G61" s="79"/>
      <c r="H61" s="79"/>
      <c r="I61" s="79"/>
      <c r="J61" s="74"/>
      <c r="K61" s="74"/>
    </row>
    <row r="62" spans="1:11">
      <c r="A62" s="144">
        <v>80</v>
      </c>
      <c r="B62" s="93" t="s">
        <v>1821</v>
      </c>
      <c r="C62" s="17" t="s">
        <v>1822</v>
      </c>
      <c r="D62" s="21">
        <v>120575</v>
      </c>
      <c r="E62" s="21">
        <v>129190</v>
      </c>
      <c r="F62" s="179">
        <v>172250</v>
      </c>
      <c r="G62" s="79"/>
      <c r="H62" s="79"/>
      <c r="I62" s="79"/>
      <c r="J62" s="74"/>
      <c r="K62" s="74"/>
    </row>
    <row r="63" spans="1:11">
      <c r="A63" s="144">
        <v>81</v>
      </c>
      <c r="B63" s="93" t="s">
        <v>1823</v>
      </c>
      <c r="C63" s="17" t="s">
        <v>1824</v>
      </c>
      <c r="D63" s="21">
        <v>121975</v>
      </c>
      <c r="E63" s="21">
        <v>130690</v>
      </c>
      <c r="F63" s="179">
        <v>174250</v>
      </c>
      <c r="G63" s="79"/>
      <c r="H63" s="79"/>
      <c r="I63" s="79"/>
      <c r="J63" s="74"/>
      <c r="K63" s="74"/>
    </row>
    <row r="64" spans="1:11">
      <c r="A64" s="144">
        <v>82</v>
      </c>
      <c r="B64" s="93" t="s">
        <v>1825</v>
      </c>
      <c r="C64" s="17" t="s">
        <v>1826</v>
      </c>
      <c r="D64" s="21">
        <v>123375</v>
      </c>
      <c r="E64" s="21">
        <v>132190</v>
      </c>
      <c r="F64" s="179">
        <v>176250</v>
      </c>
      <c r="G64" s="79"/>
      <c r="H64" s="79"/>
      <c r="I64" s="79"/>
      <c r="J64" s="74"/>
      <c r="K64" s="74"/>
    </row>
    <row r="65" spans="1:11">
      <c r="A65" s="144">
        <v>83</v>
      </c>
      <c r="B65" s="93" t="s">
        <v>1827</v>
      </c>
      <c r="C65" s="17" t="s">
        <v>1828</v>
      </c>
      <c r="D65" s="21">
        <v>124775</v>
      </c>
      <c r="E65" s="21">
        <v>133690</v>
      </c>
      <c r="F65" s="179">
        <v>178250</v>
      </c>
      <c r="G65" s="79"/>
      <c r="H65" s="79"/>
      <c r="I65" s="79"/>
      <c r="J65" s="74"/>
      <c r="K65" s="74"/>
    </row>
    <row r="66" spans="1:11">
      <c r="A66" s="144">
        <v>84</v>
      </c>
      <c r="B66" s="93" t="s">
        <v>1829</v>
      </c>
      <c r="C66" s="17" t="s">
        <v>1830</v>
      </c>
      <c r="D66" s="21">
        <v>126175</v>
      </c>
      <c r="E66" s="21">
        <v>135190</v>
      </c>
      <c r="F66" s="179">
        <v>180250</v>
      </c>
      <c r="G66" s="79"/>
      <c r="H66" s="79"/>
      <c r="I66" s="79"/>
      <c r="J66" s="74"/>
      <c r="K66" s="74"/>
    </row>
    <row r="67" spans="1:11">
      <c r="A67" s="144">
        <v>85</v>
      </c>
      <c r="B67" s="93" t="s">
        <v>1831</v>
      </c>
      <c r="C67" s="17" t="s">
        <v>1832</v>
      </c>
      <c r="D67" s="21">
        <v>127575</v>
      </c>
      <c r="E67" s="21">
        <v>136690</v>
      </c>
      <c r="F67" s="179">
        <v>182250</v>
      </c>
      <c r="G67" s="79"/>
      <c r="H67" s="79"/>
      <c r="I67" s="79"/>
      <c r="J67" s="74"/>
      <c r="K67" s="74"/>
    </row>
    <row r="68" spans="1:11">
      <c r="A68" s="144">
        <v>86</v>
      </c>
      <c r="B68" s="93" t="s">
        <v>1833</v>
      </c>
      <c r="C68" s="17" t="s">
        <v>1834</v>
      </c>
      <c r="D68" s="21">
        <v>128975</v>
      </c>
      <c r="E68" s="21">
        <v>138190</v>
      </c>
      <c r="F68" s="179">
        <v>184250</v>
      </c>
      <c r="G68" s="79"/>
      <c r="H68" s="79"/>
      <c r="I68" s="79"/>
      <c r="J68" s="74"/>
      <c r="K68" s="74"/>
    </row>
    <row r="69" spans="1:11">
      <c r="A69" s="144">
        <v>87</v>
      </c>
      <c r="B69" s="93" t="s">
        <v>1835</v>
      </c>
      <c r="C69" s="17" t="s">
        <v>1836</v>
      </c>
      <c r="D69" s="21">
        <v>130375</v>
      </c>
      <c r="E69" s="21">
        <v>139690</v>
      </c>
      <c r="F69" s="179">
        <v>186250</v>
      </c>
      <c r="G69" s="79"/>
      <c r="H69" s="79"/>
      <c r="I69" s="79"/>
      <c r="J69" s="74"/>
      <c r="K69" s="74"/>
    </row>
    <row r="70" spans="1:11">
      <c r="A70" s="144">
        <v>88</v>
      </c>
      <c r="B70" s="93" t="s">
        <v>1837</v>
      </c>
      <c r="C70" s="17" t="s">
        <v>1838</v>
      </c>
      <c r="D70" s="21">
        <v>131775</v>
      </c>
      <c r="E70" s="21">
        <v>141190</v>
      </c>
      <c r="F70" s="179">
        <v>188250</v>
      </c>
      <c r="G70" s="79"/>
      <c r="H70" s="79"/>
      <c r="I70" s="79"/>
      <c r="J70" s="74"/>
      <c r="K70" s="74"/>
    </row>
    <row r="71" spans="1:11">
      <c r="A71" s="144">
        <v>89</v>
      </c>
      <c r="B71" s="93" t="s">
        <v>1839</v>
      </c>
      <c r="C71" s="17" t="s">
        <v>1840</v>
      </c>
      <c r="D71" s="21">
        <v>133175</v>
      </c>
      <c r="E71" s="21">
        <v>142690</v>
      </c>
      <c r="F71" s="179">
        <v>190250</v>
      </c>
      <c r="G71" s="79"/>
      <c r="H71" s="79"/>
      <c r="I71" s="79"/>
      <c r="J71" s="74"/>
      <c r="K71" s="74"/>
    </row>
    <row r="72" spans="1:11">
      <c r="A72" s="144">
        <v>90</v>
      </c>
      <c r="B72" s="93" t="s">
        <v>1841</v>
      </c>
      <c r="C72" s="17" t="s">
        <v>1842</v>
      </c>
      <c r="D72" s="21">
        <v>134575</v>
      </c>
      <c r="E72" s="21">
        <v>144190</v>
      </c>
      <c r="F72" s="179">
        <v>192250</v>
      </c>
      <c r="G72" s="79"/>
      <c r="H72" s="79"/>
      <c r="I72" s="79"/>
      <c r="J72" s="74"/>
      <c r="K72" s="74"/>
    </row>
    <row r="73" spans="1:11">
      <c r="A73" s="144">
        <v>91</v>
      </c>
      <c r="B73" s="93" t="s">
        <v>1843</v>
      </c>
      <c r="C73" s="17" t="s">
        <v>1844</v>
      </c>
      <c r="D73" s="21">
        <v>135975</v>
      </c>
      <c r="E73" s="21">
        <v>145690</v>
      </c>
      <c r="F73" s="179">
        <v>194250</v>
      </c>
      <c r="G73" s="79"/>
      <c r="H73" s="79"/>
      <c r="I73" s="79"/>
      <c r="J73" s="74"/>
      <c r="K73" s="74"/>
    </row>
    <row r="74" spans="1:11">
      <c r="A74" s="144">
        <v>92</v>
      </c>
      <c r="B74" s="93" t="s">
        <v>1845</v>
      </c>
      <c r="C74" s="17" t="s">
        <v>1846</v>
      </c>
      <c r="D74" s="21">
        <v>137375</v>
      </c>
      <c r="E74" s="21">
        <v>147190</v>
      </c>
      <c r="F74" s="179">
        <v>196250</v>
      </c>
      <c r="G74" s="79"/>
      <c r="H74" s="79"/>
      <c r="I74" s="79"/>
      <c r="J74" s="74"/>
      <c r="K74" s="74"/>
    </row>
    <row r="75" spans="1:11">
      <c r="A75" s="144">
        <v>93</v>
      </c>
      <c r="B75" s="93" t="s">
        <v>1847</v>
      </c>
      <c r="C75" s="17" t="s">
        <v>1848</v>
      </c>
      <c r="D75" s="21">
        <v>138775</v>
      </c>
      <c r="E75" s="21">
        <v>148690</v>
      </c>
      <c r="F75" s="179">
        <v>198250</v>
      </c>
      <c r="G75" s="79"/>
      <c r="H75" s="79"/>
      <c r="I75" s="79"/>
      <c r="J75" s="74"/>
      <c r="K75" s="74"/>
    </row>
    <row r="76" spans="1:11">
      <c r="A76" s="144">
        <v>94</v>
      </c>
      <c r="B76" s="93" t="s">
        <v>1849</v>
      </c>
      <c r="C76" s="17" t="s">
        <v>1850</v>
      </c>
      <c r="D76" s="21">
        <v>140175</v>
      </c>
      <c r="E76" s="21">
        <v>150190</v>
      </c>
      <c r="F76" s="179">
        <v>200250</v>
      </c>
      <c r="G76" s="79"/>
      <c r="H76" s="79"/>
      <c r="I76" s="79"/>
      <c r="J76" s="74"/>
      <c r="K76" s="74"/>
    </row>
    <row r="77" spans="1:11">
      <c r="A77" s="144">
        <v>95</v>
      </c>
      <c r="B77" s="93" t="s">
        <v>1851</v>
      </c>
      <c r="C77" s="17" t="s">
        <v>1852</v>
      </c>
      <c r="D77" s="21">
        <v>141575</v>
      </c>
      <c r="E77" s="21">
        <v>151690</v>
      </c>
      <c r="F77" s="179">
        <v>202250</v>
      </c>
      <c r="G77" s="79"/>
      <c r="H77" s="79"/>
      <c r="I77" s="79"/>
      <c r="J77" s="74"/>
      <c r="K77" s="74"/>
    </row>
    <row r="78" spans="1:11">
      <c r="A78" s="144">
        <v>96</v>
      </c>
      <c r="B78" s="93" t="s">
        <v>1853</v>
      </c>
      <c r="C78" s="17" t="s">
        <v>1854</v>
      </c>
      <c r="D78" s="21">
        <v>142975</v>
      </c>
      <c r="E78" s="21">
        <v>153190</v>
      </c>
      <c r="F78" s="179">
        <v>204250</v>
      </c>
      <c r="G78" s="79"/>
      <c r="H78" s="79"/>
      <c r="I78" s="79"/>
      <c r="J78" s="74"/>
      <c r="K78" s="74"/>
    </row>
    <row r="79" spans="1:11">
      <c r="A79" s="144">
        <v>97</v>
      </c>
      <c r="B79" s="93" t="s">
        <v>1855</v>
      </c>
      <c r="C79" s="17" t="s">
        <v>1856</v>
      </c>
      <c r="D79" s="21">
        <v>144375</v>
      </c>
      <c r="E79" s="21">
        <v>154690</v>
      </c>
      <c r="F79" s="179">
        <v>206250</v>
      </c>
      <c r="G79" s="79"/>
      <c r="H79" s="79"/>
      <c r="I79" s="79"/>
      <c r="J79" s="74"/>
      <c r="K79" s="74"/>
    </row>
    <row r="80" spans="1:11">
      <c r="A80" s="144">
        <v>98</v>
      </c>
      <c r="B80" s="93" t="s">
        <v>1857</v>
      </c>
      <c r="C80" s="17" t="s">
        <v>1858</v>
      </c>
      <c r="D80" s="21">
        <v>145775</v>
      </c>
      <c r="E80" s="21">
        <v>156190</v>
      </c>
      <c r="F80" s="179">
        <v>208250</v>
      </c>
      <c r="G80" s="79"/>
      <c r="H80" s="79"/>
      <c r="I80" s="79"/>
      <c r="J80" s="74"/>
      <c r="K80" s="74"/>
    </row>
    <row r="81" spans="1:11">
      <c r="A81" s="144">
        <v>99</v>
      </c>
      <c r="B81" s="93" t="s">
        <v>1859</v>
      </c>
      <c r="C81" s="17" t="s">
        <v>1860</v>
      </c>
      <c r="D81" s="21">
        <v>147175</v>
      </c>
      <c r="E81" s="21">
        <v>157690</v>
      </c>
      <c r="F81" s="179">
        <v>210250</v>
      </c>
      <c r="G81" s="79"/>
      <c r="H81" s="79"/>
      <c r="I81" s="79"/>
      <c r="J81" s="74"/>
      <c r="K81" s="74"/>
    </row>
    <row r="82" spans="1:11">
      <c r="A82" s="144">
        <v>100</v>
      </c>
      <c r="B82" s="93" t="s">
        <v>1861</v>
      </c>
      <c r="C82" s="17" t="s">
        <v>1862</v>
      </c>
      <c r="D82" s="21">
        <v>148575</v>
      </c>
      <c r="E82" s="21">
        <v>159190</v>
      </c>
      <c r="F82" s="179">
        <v>212250</v>
      </c>
      <c r="G82" s="79"/>
      <c r="H82" s="79"/>
      <c r="I82" s="79"/>
      <c r="J82" s="74"/>
      <c r="K82" s="74"/>
    </row>
    <row r="83" spans="1:11">
      <c r="A83" s="144">
        <v>101</v>
      </c>
      <c r="B83" s="93" t="s">
        <v>1863</v>
      </c>
      <c r="C83" s="17" t="s">
        <v>1864</v>
      </c>
      <c r="D83" s="21">
        <v>149800</v>
      </c>
      <c r="E83" s="21">
        <v>160500</v>
      </c>
      <c r="F83" s="179">
        <v>214000</v>
      </c>
      <c r="G83" s="79"/>
      <c r="H83" s="79"/>
      <c r="I83" s="79"/>
      <c r="J83" s="74"/>
      <c r="K83" s="74"/>
    </row>
    <row r="84" spans="1:11">
      <c r="A84" s="144">
        <v>102</v>
      </c>
      <c r="B84" s="93" t="s">
        <v>1865</v>
      </c>
      <c r="C84" s="17" t="s">
        <v>1866</v>
      </c>
      <c r="D84" s="21">
        <v>151025</v>
      </c>
      <c r="E84" s="21">
        <v>161815</v>
      </c>
      <c r="F84" s="179">
        <v>215750</v>
      </c>
      <c r="G84" s="79"/>
      <c r="H84" s="79"/>
      <c r="I84" s="79"/>
      <c r="J84" s="74"/>
      <c r="K84" s="74"/>
    </row>
    <row r="85" spans="1:11">
      <c r="A85" s="144">
        <v>103</v>
      </c>
      <c r="B85" s="93" t="s">
        <v>1867</v>
      </c>
      <c r="C85" s="17" t="s">
        <v>1868</v>
      </c>
      <c r="D85" s="21">
        <v>152250</v>
      </c>
      <c r="E85" s="21">
        <v>163125</v>
      </c>
      <c r="F85" s="179">
        <v>217500</v>
      </c>
      <c r="G85" s="79"/>
      <c r="H85" s="79"/>
      <c r="I85" s="79"/>
      <c r="J85" s="74"/>
      <c r="K85" s="74"/>
    </row>
    <row r="86" spans="1:11">
      <c r="A86" s="144">
        <v>104</v>
      </c>
      <c r="B86" s="93" t="s">
        <v>1869</v>
      </c>
      <c r="C86" s="17" t="s">
        <v>1870</v>
      </c>
      <c r="D86" s="21">
        <v>153475</v>
      </c>
      <c r="E86" s="21">
        <v>164440</v>
      </c>
      <c r="F86" s="179">
        <v>219250</v>
      </c>
      <c r="G86" s="79"/>
      <c r="H86" s="79"/>
      <c r="I86" s="79"/>
      <c r="J86" s="74"/>
      <c r="K86" s="74"/>
    </row>
    <row r="87" spans="1:11">
      <c r="A87" s="144">
        <v>105</v>
      </c>
      <c r="B87" s="93" t="s">
        <v>1871</v>
      </c>
      <c r="C87" s="17" t="s">
        <v>1872</v>
      </c>
      <c r="D87" s="21">
        <v>154700</v>
      </c>
      <c r="E87" s="21">
        <v>165750</v>
      </c>
      <c r="F87" s="179">
        <v>221000</v>
      </c>
      <c r="G87" s="79"/>
      <c r="H87" s="79"/>
      <c r="I87" s="79"/>
      <c r="J87" s="74"/>
      <c r="K87" s="74"/>
    </row>
    <row r="88" spans="1:11">
      <c r="A88" s="144">
        <v>106</v>
      </c>
      <c r="B88" s="93" t="s">
        <v>1873</v>
      </c>
      <c r="C88" s="17" t="s">
        <v>1874</v>
      </c>
      <c r="D88" s="21">
        <v>155925</v>
      </c>
      <c r="E88" s="21">
        <v>167065</v>
      </c>
      <c r="F88" s="179">
        <v>222750</v>
      </c>
      <c r="G88" s="79"/>
      <c r="H88" s="79"/>
      <c r="I88" s="79"/>
      <c r="J88" s="74"/>
      <c r="K88" s="74"/>
    </row>
    <row r="89" spans="1:11">
      <c r="A89" s="144">
        <v>107</v>
      </c>
      <c r="B89" s="93" t="s">
        <v>1875</v>
      </c>
      <c r="C89" s="17" t="s">
        <v>1876</v>
      </c>
      <c r="D89" s="21">
        <v>157150</v>
      </c>
      <c r="E89" s="21">
        <v>168375</v>
      </c>
      <c r="F89" s="179">
        <v>224500</v>
      </c>
      <c r="G89" s="79"/>
      <c r="H89" s="79"/>
      <c r="I89" s="79"/>
      <c r="J89" s="74"/>
      <c r="K89" s="74"/>
    </row>
    <row r="90" spans="1:11">
      <c r="A90" s="144">
        <v>108</v>
      </c>
      <c r="B90" s="93" t="s">
        <v>1877</v>
      </c>
      <c r="C90" s="17" t="s">
        <v>1878</v>
      </c>
      <c r="D90" s="21">
        <v>158375</v>
      </c>
      <c r="E90" s="21">
        <v>169690</v>
      </c>
      <c r="F90" s="179">
        <v>226250</v>
      </c>
      <c r="G90" s="79"/>
      <c r="H90" s="79"/>
      <c r="I90" s="79"/>
      <c r="J90" s="74"/>
      <c r="K90" s="74"/>
    </row>
    <row r="91" spans="1:11">
      <c r="A91" s="144">
        <v>109</v>
      </c>
      <c r="B91" s="93" t="s">
        <v>1879</v>
      </c>
      <c r="C91" s="17" t="s">
        <v>1880</v>
      </c>
      <c r="D91" s="21">
        <v>159600</v>
      </c>
      <c r="E91" s="21">
        <v>171000</v>
      </c>
      <c r="F91" s="179">
        <v>228000</v>
      </c>
      <c r="G91" s="79"/>
      <c r="H91" s="79"/>
      <c r="I91" s="79"/>
      <c r="J91" s="74"/>
      <c r="K91" s="74"/>
    </row>
    <row r="92" spans="1:11">
      <c r="A92" s="144">
        <v>110</v>
      </c>
      <c r="B92" s="93" t="s">
        <v>1881</v>
      </c>
      <c r="C92" s="17" t="s">
        <v>1882</v>
      </c>
      <c r="D92" s="21">
        <v>160825</v>
      </c>
      <c r="E92" s="21">
        <v>172315</v>
      </c>
      <c r="F92" s="179">
        <v>229750</v>
      </c>
      <c r="G92" s="79"/>
      <c r="H92" s="79"/>
      <c r="I92" s="79"/>
      <c r="J92" s="74"/>
      <c r="K92" s="74"/>
    </row>
    <row r="93" spans="1:11">
      <c r="A93" s="144">
        <v>111</v>
      </c>
      <c r="B93" s="93" t="s">
        <v>1883</v>
      </c>
      <c r="C93" s="17" t="s">
        <v>1884</v>
      </c>
      <c r="D93" s="21">
        <v>162050</v>
      </c>
      <c r="E93" s="21">
        <v>173625</v>
      </c>
      <c r="F93" s="179">
        <v>231500</v>
      </c>
      <c r="G93" s="79"/>
      <c r="H93" s="79"/>
      <c r="I93" s="79"/>
      <c r="J93" s="74"/>
      <c r="K93" s="74"/>
    </row>
    <row r="94" spans="1:11">
      <c r="A94" s="144">
        <v>112</v>
      </c>
      <c r="B94" s="93" t="s">
        <v>1885</v>
      </c>
      <c r="C94" s="17" t="s">
        <v>1886</v>
      </c>
      <c r="D94" s="21">
        <v>163275</v>
      </c>
      <c r="E94" s="21">
        <v>174940</v>
      </c>
      <c r="F94" s="179">
        <v>233250</v>
      </c>
      <c r="G94" s="79"/>
      <c r="H94" s="79"/>
      <c r="I94" s="79"/>
      <c r="J94" s="74"/>
      <c r="K94" s="74"/>
    </row>
    <row r="95" spans="1:11">
      <c r="A95" s="144">
        <v>113</v>
      </c>
      <c r="B95" s="93" t="s">
        <v>1887</v>
      </c>
      <c r="C95" s="17" t="s">
        <v>1888</v>
      </c>
      <c r="D95" s="21">
        <v>164500</v>
      </c>
      <c r="E95" s="21">
        <v>176250</v>
      </c>
      <c r="F95" s="179">
        <v>235000</v>
      </c>
      <c r="G95" s="79"/>
      <c r="H95" s="79"/>
      <c r="I95" s="79"/>
      <c r="J95" s="74"/>
      <c r="K95" s="74"/>
    </row>
    <row r="96" spans="1:11">
      <c r="A96" s="144">
        <v>114</v>
      </c>
      <c r="B96" s="93" t="s">
        <v>1889</v>
      </c>
      <c r="C96" s="17" t="s">
        <v>1890</v>
      </c>
      <c r="D96" s="21">
        <v>165725</v>
      </c>
      <c r="E96" s="21">
        <v>177565</v>
      </c>
      <c r="F96" s="179">
        <v>236750</v>
      </c>
      <c r="G96" s="79"/>
      <c r="H96" s="79"/>
      <c r="I96" s="79"/>
      <c r="J96" s="74"/>
      <c r="K96" s="74"/>
    </row>
    <row r="97" spans="1:11">
      <c r="A97" s="144">
        <v>115</v>
      </c>
      <c r="B97" s="93" t="s">
        <v>1891</v>
      </c>
      <c r="C97" s="17" t="s">
        <v>1892</v>
      </c>
      <c r="D97" s="21">
        <v>166950</v>
      </c>
      <c r="E97" s="21">
        <v>178875</v>
      </c>
      <c r="F97" s="179">
        <v>238500</v>
      </c>
      <c r="G97" s="79"/>
      <c r="H97" s="79"/>
      <c r="I97" s="79"/>
      <c r="J97" s="74"/>
      <c r="K97" s="74"/>
    </row>
    <row r="98" spans="1:11">
      <c r="A98" s="144">
        <v>116</v>
      </c>
      <c r="B98" s="93" t="s">
        <v>1893</v>
      </c>
      <c r="C98" s="17" t="s">
        <v>1894</v>
      </c>
      <c r="D98" s="21">
        <v>168175</v>
      </c>
      <c r="E98" s="21">
        <v>180190</v>
      </c>
      <c r="F98" s="179">
        <v>240250</v>
      </c>
      <c r="G98" s="79"/>
      <c r="H98" s="79"/>
      <c r="I98" s="79"/>
      <c r="J98" s="74"/>
      <c r="K98" s="74"/>
    </row>
    <row r="99" spans="1:11">
      <c r="A99" s="144">
        <v>117</v>
      </c>
      <c r="B99" s="93" t="s">
        <v>1895</v>
      </c>
      <c r="C99" s="17" t="s">
        <v>1896</v>
      </c>
      <c r="D99" s="21">
        <v>169400</v>
      </c>
      <c r="E99" s="21">
        <v>181500</v>
      </c>
      <c r="F99" s="179">
        <v>242000</v>
      </c>
      <c r="G99" s="79"/>
      <c r="H99" s="79"/>
      <c r="I99" s="79"/>
      <c r="J99" s="74"/>
      <c r="K99" s="74"/>
    </row>
    <row r="100" spans="1:11">
      <c r="A100" s="144">
        <v>118</v>
      </c>
      <c r="B100" s="93" t="s">
        <v>1897</v>
      </c>
      <c r="C100" s="17" t="s">
        <v>1898</v>
      </c>
      <c r="D100" s="21">
        <v>170625</v>
      </c>
      <c r="E100" s="21">
        <v>182815</v>
      </c>
      <c r="F100" s="179">
        <v>243750</v>
      </c>
      <c r="G100" s="79"/>
      <c r="H100" s="79"/>
      <c r="I100" s="79"/>
      <c r="J100" s="74"/>
      <c r="K100" s="74"/>
    </row>
    <row r="101" spans="1:11">
      <c r="A101" s="144">
        <v>119</v>
      </c>
      <c r="B101" s="93" t="s">
        <v>1899</v>
      </c>
      <c r="C101" s="17" t="s">
        <v>1900</v>
      </c>
      <c r="D101" s="21">
        <v>171850</v>
      </c>
      <c r="E101" s="21">
        <v>184125</v>
      </c>
      <c r="F101" s="179">
        <v>245500</v>
      </c>
      <c r="G101" s="79"/>
      <c r="H101" s="79"/>
      <c r="I101" s="79"/>
      <c r="J101" s="74"/>
      <c r="K101" s="74"/>
    </row>
    <row r="102" spans="1:11">
      <c r="A102" s="144">
        <v>120</v>
      </c>
      <c r="B102" s="93" t="s">
        <v>1901</v>
      </c>
      <c r="C102" s="17" t="s">
        <v>1902</v>
      </c>
      <c r="D102" s="21">
        <v>173075</v>
      </c>
      <c r="E102" s="21">
        <v>185440</v>
      </c>
      <c r="F102" s="179">
        <v>247250</v>
      </c>
      <c r="G102" s="79"/>
      <c r="H102" s="79"/>
      <c r="I102" s="79"/>
      <c r="J102" s="74"/>
      <c r="K102" s="74"/>
    </row>
    <row r="103" spans="1:11">
      <c r="A103" s="144">
        <v>121</v>
      </c>
      <c r="B103" s="93" t="s">
        <v>1903</v>
      </c>
      <c r="C103" s="17" t="s">
        <v>1904</v>
      </c>
      <c r="D103" s="21">
        <v>174300</v>
      </c>
      <c r="E103" s="21">
        <v>186750</v>
      </c>
      <c r="F103" s="179">
        <v>249000</v>
      </c>
      <c r="G103" s="79"/>
      <c r="H103" s="79"/>
      <c r="I103" s="79"/>
      <c r="J103" s="74"/>
      <c r="K103" s="74"/>
    </row>
    <row r="104" spans="1:11">
      <c r="A104" s="144">
        <v>122</v>
      </c>
      <c r="B104" s="93" t="s">
        <v>1905</v>
      </c>
      <c r="C104" s="17" t="s">
        <v>1906</v>
      </c>
      <c r="D104" s="21">
        <v>175525</v>
      </c>
      <c r="E104" s="21">
        <v>188065</v>
      </c>
      <c r="F104" s="179">
        <v>250750</v>
      </c>
      <c r="G104" s="79"/>
      <c r="H104" s="79"/>
      <c r="I104" s="79"/>
      <c r="J104" s="74"/>
      <c r="K104" s="74"/>
    </row>
    <row r="105" spans="1:11">
      <c r="A105" s="144">
        <v>123</v>
      </c>
      <c r="B105" s="93" t="s">
        <v>1907</v>
      </c>
      <c r="C105" s="17" t="s">
        <v>1908</v>
      </c>
      <c r="D105" s="21">
        <v>176750</v>
      </c>
      <c r="E105" s="21">
        <v>189375</v>
      </c>
      <c r="F105" s="179">
        <v>252500</v>
      </c>
      <c r="G105" s="79"/>
      <c r="H105" s="79"/>
      <c r="I105" s="79"/>
      <c r="J105" s="74"/>
      <c r="K105" s="74"/>
    </row>
    <row r="106" spans="1:11">
      <c r="A106" s="144">
        <v>124</v>
      </c>
      <c r="B106" s="93" t="s">
        <v>1909</v>
      </c>
      <c r="C106" s="17" t="s">
        <v>1910</v>
      </c>
      <c r="D106" s="21">
        <v>177975</v>
      </c>
      <c r="E106" s="21">
        <v>190690</v>
      </c>
      <c r="F106" s="179">
        <v>254250</v>
      </c>
      <c r="G106" s="79"/>
      <c r="H106" s="79"/>
      <c r="I106" s="79"/>
      <c r="J106" s="74"/>
      <c r="K106" s="74"/>
    </row>
    <row r="107" spans="1:11">
      <c r="A107" s="144">
        <v>125</v>
      </c>
      <c r="B107" s="93" t="s">
        <v>1911</v>
      </c>
      <c r="C107" s="17" t="s">
        <v>1912</v>
      </c>
      <c r="D107" s="21">
        <v>179200</v>
      </c>
      <c r="E107" s="21">
        <v>192000</v>
      </c>
      <c r="F107" s="179">
        <v>256000</v>
      </c>
      <c r="G107" s="79"/>
      <c r="H107" s="79"/>
      <c r="I107" s="79"/>
      <c r="J107" s="74"/>
      <c r="K107" s="74"/>
    </row>
    <row r="108" spans="1:11">
      <c r="A108" s="144">
        <v>126</v>
      </c>
      <c r="B108" s="93" t="s">
        <v>1913</v>
      </c>
      <c r="C108" s="17" t="s">
        <v>1914</v>
      </c>
      <c r="D108" s="21">
        <v>180425</v>
      </c>
      <c r="E108" s="21">
        <v>193315</v>
      </c>
      <c r="F108" s="179">
        <v>257750</v>
      </c>
      <c r="G108" s="79"/>
      <c r="H108" s="79"/>
      <c r="I108" s="79"/>
      <c r="J108" s="74"/>
      <c r="K108" s="74"/>
    </row>
    <row r="109" spans="1:11">
      <c r="A109" s="144">
        <v>127</v>
      </c>
      <c r="B109" s="93" t="s">
        <v>1915</v>
      </c>
      <c r="C109" s="17" t="s">
        <v>1916</v>
      </c>
      <c r="D109" s="21">
        <v>181650</v>
      </c>
      <c r="E109" s="21">
        <v>194625</v>
      </c>
      <c r="F109" s="179">
        <v>259500</v>
      </c>
      <c r="G109" s="79"/>
      <c r="H109" s="79"/>
      <c r="I109" s="79"/>
      <c r="J109" s="74"/>
      <c r="K109" s="74"/>
    </row>
    <row r="110" spans="1:11">
      <c r="A110" s="144">
        <v>128</v>
      </c>
      <c r="B110" s="93" t="s">
        <v>1917</v>
      </c>
      <c r="C110" s="17" t="s">
        <v>1918</v>
      </c>
      <c r="D110" s="21">
        <v>182875</v>
      </c>
      <c r="E110" s="21">
        <v>195940</v>
      </c>
      <c r="F110" s="179">
        <v>261250</v>
      </c>
      <c r="G110" s="79"/>
      <c r="H110" s="79"/>
      <c r="I110" s="79"/>
      <c r="J110" s="74"/>
      <c r="K110" s="74"/>
    </row>
    <row r="111" spans="1:11">
      <c r="A111" s="144">
        <v>129</v>
      </c>
      <c r="B111" s="93" t="s">
        <v>1919</v>
      </c>
      <c r="C111" s="17" t="s">
        <v>1920</v>
      </c>
      <c r="D111" s="21">
        <v>184100</v>
      </c>
      <c r="E111" s="21">
        <v>197250</v>
      </c>
      <c r="F111" s="179">
        <v>263000</v>
      </c>
      <c r="G111" s="79"/>
      <c r="H111" s="79"/>
      <c r="I111" s="79"/>
      <c r="J111" s="74"/>
      <c r="K111" s="74"/>
    </row>
    <row r="112" spans="1:11">
      <c r="A112" s="144">
        <v>130</v>
      </c>
      <c r="B112" s="93" t="s">
        <v>1921</v>
      </c>
      <c r="C112" s="17" t="s">
        <v>1922</v>
      </c>
      <c r="D112" s="21">
        <v>185325</v>
      </c>
      <c r="E112" s="21">
        <v>198565</v>
      </c>
      <c r="F112" s="179">
        <v>264750</v>
      </c>
      <c r="G112" s="79"/>
      <c r="H112" s="79"/>
      <c r="I112" s="79"/>
      <c r="J112" s="74"/>
      <c r="K112" s="74"/>
    </row>
    <row r="113" spans="1:11">
      <c r="A113" s="144">
        <v>131</v>
      </c>
      <c r="B113" s="93" t="s">
        <v>1923</v>
      </c>
      <c r="C113" s="17" t="s">
        <v>1924</v>
      </c>
      <c r="D113" s="21">
        <v>186550</v>
      </c>
      <c r="E113" s="21">
        <v>199875</v>
      </c>
      <c r="F113" s="179">
        <v>266500</v>
      </c>
      <c r="G113" s="79"/>
      <c r="H113" s="79"/>
      <c r="I113" s="79"/>
      <c r="J113" s="74"/>
      <c r="K113" s="74"/>
    </row>
    <row r="114" spans="1:11">
      <c r="A114" s="144">
        <v>132</v>
      </c>
      <c r="B114" s="93" t="s">
        <v>1925</v>
      </c>
      <c r="C114" s="17" t="s">
        <v>1926</v>
      </c>
      <c r="D114" s="21">
        <v>187775</v>
      </c>
      <c r="E114" s="21">
        <v>201190</v>
      </c>
      <c r="F114" s="179">
        <v>268250</v>
      </c>
      <c r="G114" s="79"/>
      <c r="H114" s="79"/>
      <c r="I114" s="79"/>
      <c r="J114" s="74"/>
      <c r="K114" s="74"/>
    </row>
    <row r="115" spans="1:11">
      <c r="A115" s="144">
        <v>133</v>
      </c>
      <c r="B115" s="93" t="s">
        <v>1927</v>
      </c>
      <c r="C115" s="17" t="s">
        <v>1928</v>
      </c>
      <c r="D115" s="21">
        <v>189000</v>
      </c>
      <c r="E115" s="21">
        <v>202500</v>
      </c>
      <c r="F115" s="179">
        <v>270000</v>
      </c>
      <c r="G115" s="79"/>
      <c r="H115" s="79"/>
      <c r="I115" s="79"/>
      <c r="J115" s="74"/>
      <c r="K115" s="74"/>
    </row>
    <row r="116" spans="1:11">
      <c r="A116" s="144">
        <v>134</v>
      </c>
      <c r="B116" s="93" t="s">
        <v>1929</v>
      </c>
      <c r="C116" s="17" t="s">
        <v>1930</v>
      </c>
      <c r="D116" s="21">
        <v>190225</v>
      </c>
      <c r="E116" s="21">
        <v>203815</v>
      </c>
      <c r="F116" s="179">
        <v>271750</v>
      </c>
      <c r="G116" s="79"/>
      <c r="H116" s="79"/>
      <c r="I116" s="79"/>
      <c r="J116" s="74"/>
      <c r="K116" s="74"/>
    </row>
    <row r="117" spans="1:11">
      <c r="A117" s="144">
        <v>135</v>
      </c>
      <c r="B117" s="93" t="s">
        <v>1931</v>
      </c>
      <c r="C117" s="17" t="s">
        <v>1932</v>
      </c>
      <c r="D117" s="21">
        <v>191450</v>
      </c>
      <c r="E117" s="21">
        <v>205125</v>
      </c>
      <c r="F117" s="179">
        <v>273500</v>
      </c>
      <c r="G117" s="79"/>
      <c r="H117" s="79"/>
      <c r="I117" s="79"/>
      <c r="J117" s="74"/>
      <c r="K117" s="74"/>
    </row>
    <row r="118" spans="1:11">
      <c r="A118" s="144">
        <v>136</v>
      </c>
      <c r="B118" s="93" t="s">
        <v>1933</v>
      </c>
      <c r="C118" s="17" t="s">
        <v>1934</v>
      </c>
      <c r="D118" s="21">
        <v>192675</v>
      </c>
      <c r="E118" s="21">
        <v>206440</v>
      </c>
      <c r="F118" s="179">
        <v>275250</v>
      </c>
      <c r="G118" s="79"/>
      <c r="H118" s="79"/>
      <c r="I118" s="79"/>
      <c r="J118" s="74"/>
      <c r="K118" s="74"/>
    </row>
    <row r="119" spans="1:11">
      <c r="A119" s="144">
        <v>137</v>
      </c>
      <c r="B119" s="93" t="s">
        <v>1935</v>
      </c>
      <c r="C119" s="17" t="s">
        <v>1936</v>
      </c>
      <c r="D119" s="21">
        <v>193900</v>
      </c>
      <c r="E119" s="21">
        <v>207750</v>
      </c>
      <c r="F119" s="179">
        <v>277000</v>
      </c>
      <c r="G119" s="79"/>
      <c r="H119" s="79"/>
      <c r="I119" s="79"/>
      <c r="J119" s="74"/>
      <c r="K119" s="74"/>
    </row>
    <row r="120" spans="1:11">
      <c r="A120" s="144">
        <v>138</v>
      </c>
      <c r="B120" s="93" t="s">
        <v>1937</v>
      </c>
      <c r="C120" s="17" t="s">
        <v>1938</v>
      </c>
      <c r="D120" s="21">
        <v>195125</v>
      </c>
      <c r="E120" s="21">
        <v>209065</v>
      </c>
      <c r="F120" s="179">
        <v>278750</v>
      </c>
      <c r="G120" s="79"/>
      <c r="H120" s="79"/>
      <c r="I120" s="79"/>
      <c r="J120" s="74"/>
      <c r="K120" s="74"/>
    </row>
    <row r="121" spans="1:11">
      <c r="A121" s="144">
        <v>139</v>
      </c>
      <c r="B121" s="93" t="s">
        <v>1939</v>
      </c>
      <c r="C121" s="17" t="s">
        <v>1940</v>
      </c>
      <c r="D121" s="21">
        <v>196350</v>
      </c>
      <c r="E121" s="21">
        <v>210375</v>
      </c>
      <c r="F121" s="179">
        <v>280500</v>
      </c>
      <c r="G121" s="79"/>
      <c r="H121" s="79"/>
      <c r="I121" s="79"/>
      <c r="J121" s="74"/>
      <c r="K121" s="74"/>
    </row>
    <row r="122" spans="1:11">
      <c r="A122" s="144">
        <v>140</v>
      </c>
      <c r="B122" s="93" t="s">
        <v>1941</v>
      </c>
      <c r="C122" s="17" t="s">
        <v>1942</v>
      </c>
      <c r="D122" s="21">
        <v>197575</v>
      </c>
      <c r="E122" s="21">
        <v>211690</v>
      </c>
      <c r="F122" s="179">
        <v>282250</v>
      </c>
      <c r="G122" s="79"/>
      <c r="H122" s="79"/>
      <c r="I122" s="79"/>
      <c r="J122" s="74"/>
      <c r="K122" s="74"/>
    </row>
    <row r="123" spans="1:11">
      <c r="A123" s="144">
        <v>141</v>
      </c>
      <c r="B123" s="93" t="s">
        <v>1943</v>
      </c>
      <c r="C123" s="17" t="s">
        <v>1944</v>
      </c>
      <c r="D123" s="21">
        <v>198800</v>
      </c>
      <c r="E123" s="21">
        <v>213000</v>
      </c>
      <c r="F123" s="179">
        <v>284000</v>
      </c>
      <c r="G123" s="79"/>
      <c r="H123" s="79"/>
      <c r="I123" s="79"/>
      <c r="J123" s="74"/>
      <c r="K123" s="74"/>
    </row>
    <row r="124" spans="1:11">
      <c r="A124" s="144">
        <v>142</v>
      </c>
      <c r="B124" s="93" t="s">
        <v>1945</v>
      </c>
      <c r="C124" s="17" t="s">
        <v>1946</v>
      </c>
      <c r="D124" s="21">
        <v>200025</v>
      </c>
      <c r="E124" s="21">
        <v>214315</v>
      </c>
      <c r="F124" s="179">
        <v>285750</v>
      </c>
      <c r="G124" s="79"/>
      <c r="H124" s="79"/>
      <c r="I124" s="79"/>
      <c r="J124" s="74"/>
      <c r="K124" s="74"/>
    </row>
    <row r="125" spans="1:11">
      <c r="A125" s="144">
        <v>143</v>
      </c>
      <c r="B125" s="93" t="s">
        <v>1947</v>
      </c>
      <c r="C125" s="17" t="s">
        <v>1948</v>
      </c>
      <c r="D125" s="21">
        <v>201250</v>
      </c>
      <c r="E125" s="21">
        <v>215625</v>
      </c>
      <c r="F125" s="179">
        <v>287500</v>
      </c>
      <c r="G125" s="79"/>
      <c r="H125" s="79"/>
      <c r="I125" s="79"/>
      <c r="J125" s="74"/>
      <c r="K125" s="74"/>
    </row>
    <row r="126" spans="1:11">
      <c r="A126" s="144">
        <v>144</v>
      </c>
      <c r="B126" s="93" t="s">
        <v>1949</v>
      </c>
      <c r="C126" s="17" t="s">
        <v>1950</v>
      </c>
      <c r="D126" s="21">
        <v>202475</v>
      </c>
      <c r="E126" s="21">
        <v>216940</v>
      </c>
      <c r="F126" s="179">
        <v>289250</v>
      </c>
      <c r="G126" s="79"/>
      <c r="H126" s="79"/>
      <c r="I126" s="79"/>
      <c r="J126" s="74"/>
      <c r="K126" s="74"/>
    </row>
    <row r="127" spans="1:11">
      <c r="A127" s="144">
        <v>145</v>
      </c>
      <c r="B127" s="93" t="s">
        <v>1951</v>
      </c>
      <c r="C127" s="17" t="s">
        <v>1952</v>
      </c>
      <c r="D127" s="21">
        <v>203700</v>
      </c>
      <c r="E127" s="21">
        <v>218250</v>
      </c>
      <c r="F127" s="179">
        <v>291000</v>
      </c>
      <c r="G127" s="79"/>
      <c r="H127" s="79"/>
      <c r="I127" s="79"/>
      <c r="J127" s="74"/>
      <c r="K127" s="74"/>
    </row>
    <row r="128" spans="1:11">
      <c r="A128" s="144">
        <v>146</v>
      </c>
      <c r="B128" s="93" t="s">
        <v>1953</v>
      </c>
      <c r="C128" s="17" t="s">
        <v>1954</v>
      </c>
      <c r="D128" s="21">
        <v>204925</v>
      </c>
      <c r="E128" s="21">
        <v>219565</v>
      </c>
      <c r="F128" s="179">
        <v>292750</v>
      </c>
      <c r="G128" s="79"/>
      <c r="H128" s="79"/>
      <c r="I128" s="79"/>
      <c r="J128" s="74"/>
      <c r="K128" s="74"/>
    </row>
    <row r="129" spans="1:11">
      <c r="A129" s="144">
        <v>147</v>
      </c>
      <c r="B129" s="93" t="s">
        <v>1955</v>
      </c>
      <c r="C129" s="17" t="s">
        <v>1956</v>
      </c>
      <c r="D129" s="21">
        <v>206150</v>
      </c>
      <c r="E129" s="21">
        <v>220875</v>
      </c>
      <c r="F129" s="179">
        <v>294500</v>
      </c>
      <c r="G129" s="79"/>
      <c r="H129" s="79"/>
      <c r="I129" s="79"/>
      <c r="J129" s="74"/>
      <c r="K129" s="74"/>
    </row>
    <row r="130" spans="1:11">
      <c r="A130" s="144">
        <v>148</v>
      </c>
      <c r="B130" s="93" t="s">
        <v>1957</v>
      </c>
      <c r="C130" s="17" t="s">
        <v>1958</v>
      </c>
      <c r="D130" s="21">
        <v>207375</v>
      </c>
      <c r="E130" s="21">
        <v>222190</v>
      </c>
      <c r="F130" s="179">
        <v>296250</v>
      </c>
      <c r="G130" s="79"/>
      <c r="H130" s="79"/>
      <c r="I130" s="79"/>
      <c r="J130" s="74"/>
      <c r="K130" s="74"/>
    </row>
    <row r="131" spans="1:11">
      <c r="A131" s="144">
        <v>149</v>
      </c>
      <c r="B131" s="93" t="s">
        <v>1959</v>
      </c>
      <c r="C131" s="17" t="s">
        <v>1960</v>
      </c>
      <c r="D131" s="21">
        <v>208600</v>
      </c>
      <c r="E131" s="21">
        <v>223500</v>
      </c>
      <c r="F131" s="179">
        <v>298000</v>
      </c>
      <c r="G131" s="79"/>
      <c r="H131" s="79"/>
      <c r="I131" s="79"/>
      <c r="J131" s="74"/>
      <c r="K131" s="74"/>
    </row>
    <row r="132" spans="1:11">
      <c r="A132" s="144">
        <v>150</v>
      </c>
      <c r="B132" s="93" t="s">
        <v>1961</v>
      </c>
      <c r="C132" s="17" t="s">
        <v>1962</v>
      </c>
      <c r="D132" s="21">
        <v>209825</v>
      </c>
      <c r="E132" s="21">
        <v>224815</v>
      </c>
      <c r="F132" s="179">
        <v>299750</v>
      </c>
      <c r="G132" s="79"/>
      <c r="H132" s="79"/>
      <c r="I132" s="79"/>
      <c r="J132" s="74"/>
      <c r="K132" s="74"/>
    </row>
    <row r="133" spans="1:11">
      <c r="A133" s="144">
        <v>151</v>
      </c>
      <c r="B133" s="93" t="s">
        <v>1963</v>
      </c>
      <c r="C133" s="17" t="s">
        <v>1964</v>
      </c>
      <c r="D133" s="21">
        <v>211050</v>
      </c>
      <c r="E133" s="21">
        <v>226125</v>
      </c>
      <c r="F133" s="179">
        <v>301500</v>
      </c>
      <c r="G133" s="79"/>
      <c r="H133" s="79"/>
      <c r="I133" s="79"/>
      <c r="J133" s="74"/>
      <c r="K133" s="74"/>
    </row>
    <row r="134" spans="1:11">
      <c r="A134" s="144">
        <v>152</v>
      </c>
      <c r="B134" s="93" t="s">
        <v>1965</v>
      </c>
      <c r="C134" s="17" t="s">
        <v>1966</v>
      </c>
      <c r="D134" s="21">
        <v>212275</v>
      </c>
      <c r="E134" s="21">
        <v>227440</v>
      </c>
      <c r="F134" s="179">
        <v>303250</v>
      </c>
      <c r="G134" s="79"/>
      <c r="H134" s="79"/>
      <c r="I134" s="79"/>
      <c r="J134" s="74"/>
      <c r="K134" s="74"/>
    </row>
    <row r="135" spans="1:11">
      <c r="A135" s="144">
        <v>153</v>
      </c>
      <c r="B135" s="93" t="s">
        <v>1967</v>
      </c>
      <c r="C135" s="17" t="s">
        <v>1968</v>
      </c>
      <c r="D135" s="21">
        <v>213500</v>
      </c>
      <c r="E135" s="21">
        <v>228750</v>
      </c>
      <c r="F135" s="179">
        <v>305000</v>
      </c>
      <c r="G135" s="79"/>
      <c r="H135" s="79"/>
      <c r="I135" s="79"/>
      <c r="J135" s="74"/>
      <c r="K135" s="74"/>
    </row>
    <row r="136" spans="1:11">
      <c r="A136" s="144">
        <v>154</v>
      </c>
      <c r="B136" s="93" t="s">
        <v>1969</v>
      </c>
      <c r="C136" s="17" t="s">
        <v>1970</v>
      </c>
      <c r="D136" s="21">
        <v>214725</v>
      </c>
      <c r="E136" s="21">
        <v>230065</v>
      </c>
      <c r="F136" s="179">
        <v>306750</v>
      </c>
      <c r="G136" s="79"/>
      <c r="H136" s="79"/>
      <c r="I136" s="79"/>
      <c r="J136" s="74"/>
      <c r="K136" s="74"/>
    </row>
    <row r="137" spans="1:11">
      <c r="A137" s="144">
        <v>155</v>
      </c>
      <c r="B137" s="93" t="s">
        <v>1971</v>
      </c>
      <c r="C137" s="17" t="s">
        <v>1972</v>
      </c>
      <c r="D137" s="21">
        <v>215950</v>
      </c>
      <c r="E137" s="21">
        <v>231375</v>
      </c>
      <c r="F137" s="179">
        <v>308500</v>
      </c>
      <c r="G137" s="79"/>
      <c r="H137" s="79"/>
      <c r="I137" s="79"/>
      <c r="J137" s="74"/>
      <c r="K137" s="74"/>
    </row>
    <row r="138" spans="1:11">
      <c r="A138" s="144">
        <v>156</v>
      </c>
      <c r="B138" s="93" t="s">
        <v>1973</v>
      </c>
      <c r="C138" s="17" t="s">
        <v>1974</v>
      </c>
      <c r="D138" s="21">
        <v>217175</v>
      </c>
      <c r="E138" s="21">
        <v>232690</v>
      </c>
      <c r="F138" s="179">
        <v>310250</v>
      </c>
      <c r="G138" s="79"/>
      <c r="H138" s="79"/>
      <c r="I138" s="79"/>
      <c r="J138" s="74"/>
      <c r="K138" s="74"/>
    </row>
    <row r="139" spans="1:11">
      <c r="A139" s="144">
        <v>157</v>
      </c>
      <c r="B139" s="93" t="s">
        <v>1975</v>
      </c>
      <c r="C139" s="17" t="s">
        <v>1976</v>
      </c>
      <c r="D139" s="21">
        <v>218400</v>
      </c>
      <c r="E139" s="21">
        <v>234000</v>
      </c>
      <c r="F139" s="179">
        <v>312000</v>
      </c>
      <c r="G139" s="79"/>
      <c r="H139" s="79"/>
      <c r="I139" s="79"/>
      <c r="J139" s="74"/>
      <c r="K139" s="74"/>
    </row>
    <row r="140" spans="1:11">
      <c r="A140" s="144">
        <v>158</v>
      </c>
      <c r="B140" s="93" t="s">
        <v>1977</v>
      </c>
      <c r="C140" s="17" t="s">
        <v>1978</v>
      </c>
      <c r="D140" s="21">
        <v>219625</v>
      </c>
      <c r="E140" s="21">
        <v>235315</v>
      </c>
      <c r="F140" s="179">
        <v>313750</v>
      </c>
      <c r="G140" s="79"/>
      <c r="H140" s="79"/>
      <c r="I140" s="79"/>
      <c r="J140" s="74"/>
      <c r="K140" s="74"/>
    </row>
    <row r="141" spans="1:11">
      <c r="A141" s="144">
        <v>159</v>
      </c>
      <c r="B141" s="93" t="s">
        <v>1979</v>
      </c>
      <c r="C141" s="17" t="s">
        <v>1980</v>
      </c>
      <c r="D141" s="21">
        <v>220850</v>
      </c>
      <c r="E141" s="21">
        <v>236625</v>
      </c>
      <c r="F141" s="179">
        <v>315500</v>
      </c>
      <c r="G141" s="79"/>
      <c r="H141" s="79"/>
      <c r="I141" s="79"/>
      <c r="J141" s="74"/>
      <c r="K141" s="74"/>
    </row>
    <row r="142" spans="1:11">
      <c r="A142" s="144">
        <v>160</v>
      </c>
      <c r="B142" s="93" t="s">
        <v>1981</v>
      </c>
      <c r="C142" s="17" t="s">
        <v>1982</v>
      </c>
      <c r="D142" s="21">
        <v>222075</v>
      </c>
      <c r="E142" s="21">
        <v>237940</v>
      </c>
      <c r="F142" s="179">
        <v>317250</v>
      </c>
      <c r="G142" s="79"/>
      <c r="H142" s="79"/>
      <c r="I142" s="79"/>
      <c r="J142" s="74"/>
      <c r="K142" s="74"/>
    </row>
    <row r="143" spans="1:11">
      <c r="A143" s="144">
        <v>161</v>
      </c>
      <c r="B143" s="93" t="s">
        <v>1983</v>
      </c>
      <c r="C143" s="17" t="s">
        <v>1984</v>
      </c>
      <c r="D143" s="21">
        <v>223300</v>
      </c>
      <c r="E143" s="21">
        <v>239250</v>
      </c>
      <c r="F143" s="179">
        <v>319000</v>
      </c>
      <c r="G143" s="79"/>
      <c r="H143" s="79"/>
      <c r="I143" s="79"/>
      <c r="J143" s="74"/>
      <c r="K143" s="74"/>
    </row>
    <row r="144" spans="1:11">
      <c r="A144" s="144">
        <v>162</v>
      </c>
      <c r="B144" s="93" t="s">
        <v>1985</v>
      </c>
      <c r="C144" s="17" t="s">
        <v>1986</v>
      </c>
      <c r="D144" s="21">
        <v>224525</v>
      </c>
      <c r="E144" s="21">
        <v>240565</v>
      </c>
      <c r="F144" s="179">
        <v>320750</v>
      </c>
      <c r="G144" s="79"/>
      <c r="H144" s="79"/>
      <c r="I144" s="79"/>
      <c r="J144" s="74"/>
      <c r="K144" s="74"/>
    </row>
    <row r="145" spans="1:11">
      <c r="A145" s="144">
        <v>163</v>
      </c>
      <c r="B145" s="93" t="s">
        <v>1987</v>
      </c>
      <c r="C145" s="17" t="s">
        <v>1988</v>
      </c>
      <c r="D145" s="21">
        <v>225750</v>
      </c>
      <c r="E145" s="21">
        <v>241875</v>
      </c>
      <c r="F145" s="179">
        <v>322500</v>
      </c>
      <c r="G145" s="79"/>
      <c r="H145" s="79"/>
      <c r="I145" s="79"/>
      <c r="J145" s="74"/>
      <c r="K145" s="74"/>
    </row>
    <row r="146" spans="1:11">
      <c r="A146" s="144">
        <v>164</v>
      </c>
      <c r="B146" s="93" t="s">
        <v>1989</v>
      </c>
      <c r="C146" s="17" t="s">
        <v>1990</v>
      </c>
      <c r="D146" s="21">
        <v>226975</v>
      </c>
      <c r="E146" s="21">
        <v>243190</v>
      </c>
      <c r="F146" s="179">
        <v>324250</v>
      </c>
      <c r="G146" s="79"/>
      <c r="H146" s="79"/>
      <c r="I146" s="79"/>
      <c r="J146" s="74"/>
      <c r="K146" s="74"/>
    </row>
    <row r="147" spans="1:11">
      <c r="A147" s="144">
        <v>165</v>
      </c>
      <c r="B147" s="93" t="s">
        <v>1991</v>
      </c>
      <c r="C147" s="17" t="s">
        <v>1992</v>
      </c>
      <c r="D147" s="21">
        <v>228200</v>
      </c>
      <c r="E147" s="21">
        <v>244500</v>
      </c>
      <c r="F147" s="179">
        <v>326000</v>
      </c>
      <c r="G147" s="79"/>
      <c r="H147" s="79"/>
      <c r="I147" s="79"/>
      <c r="J147" s="74"/>
      <c r="K147" s="74"/>
    </row>
    <row r="148" spans="1:11">
      <c r="A148" s="144">
        <v>166</v>
      </c>
      <c r="B148" s="93" t="s">
        <v>1993</v>
      </c>
      <c r="C148" s="17" t="s">
        <v>1994</v>
      </c>
      <c r="D148" s="21">
        <v>229425</v>
      </c>
      <c r="E148" s="21">
        <v>245815</v>
      </c>
      <c r="F148" s="179">
        <v>327750</v>
      </c>
      <c r="G148" s="79"/>
      <c r="H148" s="79"/>
      <c r="I148" s="79"/>
      <c r="J148" s="74"/>
      <c r="K148" s="74"/>
    </row>
    <row r="149" spans="1:11">
      <c r="A149" s="144">
        <v>167</v>
      </c>
      <c r="B149" s="93" t="s">
        <v>1995</v>
      </c>
      <c r="C149" s="17" t="s">
        <v>1996</v>
      </c>
      <c r="D149" s="21">
        <v>230650</v>
      </c>
      <c r="E149" s="21">
        <v>247125</v>
      </c>
      <c r="F149" s="179">
        <v>329500</v>
      </c>
      <c r="G149" s="79"/>
      <c r="H149" s="79"/>
      <c r="I149" s="79"/>
      <c r="J149" s="74"/>
      <c r="K149" s="74"/>
    </row>
    <row r="150" spans="1:11">
      <c r="A150" s="144">
        <v>168</v>
      </c>
      <c r="B150" s="93" t="s">
        <v>1997</v>
      </c>
      <c r="C150" s="17" t="s">
        <v>1998</v>
      </c>
      <c r="D150" s="21">
        <v>231875</v>
      </c>
      <c r="E150" s="21">
        <v>248440</v>
      </c>
      <c r="F150" s="179">
        <v>331250</v>
      </c>
      <c r="G150" s="79"/>
      <c r="H150" s="79"/>
      <c r="I150" s="79"/>
      <c r="J150" s="74"/>
      <c r="K150" s="74"/>
    </row>
    <row r="151" spans="1:11">
      <c r="A151" s="144">
        <v>169</v>
      </c>
      <c r="B151" s="93" t="s">
        <v>1999</v>
      </c>
      <c r="C151" s="17" t="s">
        <v>2000</v>
      </c>
      <c r="D151" s="21">
        <v>233100</v>
      </c>
      <c r="E151" s="21">
        <v>249750</v>
      </c>
      <c r="F151" s="179">
        <v>333000</v>
      </c>
      <c r="G151" s="79"/>
      <c r="H151" s="79"/>
      <c r="I151" s="79"/>
      <c r="J151" s="74"/>
      <c r="K151" s="74"/>
    </row>
    <row r="152" spans="1:11">
      <c r="A152" s="144">
        <v>170</v>
      </c>
      <c r="B152" s="93" t="s">
        <v>2001</v>
      </c>
      <c r="C152" s="17" t="s">
        <v>2002</v>
      </c>
      <c r="D152" s="21">
        <v>234325</v>
      </c>
      <c r="E152" s="21">
        <v>251065</v>
      </c>
      <c r="F152" s="179">
        <v>334750</v>
      </c>
      <c r="G152" s="79"/>
      <c r="H152" s="79"/>
      <c r="I152" s="79"/>
      <c r="J152" s="74"/>
      <c r="K152" s="74"/>
    </row>
    <row r="153" spans="1:11">
      <c r="A153" s="144">
        <v>171</v>
      </c>
      <c r="B153" s="93" t="s">
        <v>2003</v>
      </c>
      <c r="C153" s="17" t="s">
        <v>2004</v>
      </c>
      <c r="D153" s="21">
        <v>235550</v>
      </c>
      <c r="E153" s="21">
        <v>252375</v>
      </c>
      <c r="F153" s="179">
        <v>336500</v>
      </c>
      <c r="G153" s="79"/>
      <c r="H153" s="79"/>
      <c r="I153" s="79"/>
      <c r="J153" s="74"/>
      <c r="K153" s="74"/>
    </row>
    <row r="154" spans="1:11">
      <c r="A154" s="144">
        <v>172</v>
      </c>
      <c r="B154" s="93" t="s">
        <v>2005</v>
      </c>
      <c r="C154" s="17" t="s">
        <v>2006</v>
      </c>
      <c r="D154" s="21">
        <v>236775</v>
      </c>
      <c r="E154" s="21">
        <v>253690</v>
      </c>
      <c r="F154" s="179">
        <v>338250</v>
      </c>
      <c r="G154" s="79"/>
      <c r="H154" s="79"/>
      <c r="I154" s="79"/>
      <c r="J154" s="74"/>
      <c r="K154" s="74"/>
    </row>
    <row r="155" spans="1:11">
      <c r="A155" s="144">
        <v>173</v>
      </c>
      <c r="B155" s="93" t="s">
        <v>2007</v>
      </c>
      <c r="C155" s="17" t="s">
        <v>2008</v>
      </c>
      <c r="D155" s="21">
        <v>238000</v>
      </c>
      <c r="E155" s="21">
        <v>255000</v>
      </c>
      <c r="F155" s="179">
        <v>340000</v>
      </c>
      <c r="G155" s="79"/>
      <c r="H155" s="79"/>
      <c r="I155" s="79"/>
      <c r="J155" s="74"/>
      <c r="K155" s="74"/>
    </row>
    <row r="156" spans="1:11">
      <c r="A156" s="144">
        <v>174</v>
      </c>
      <c r="B156" s="93" t="s">
        <v>2009</v>
      </c>
      <c r="C156" s="17" t="s">
        <v>2010</v>
      </c>
      <c r="D156" s="21">
        <v>239225</v>
      </c>
      <c r="E156" s="21">
        <v>256315</v>
      </c>
      <c r="F156" s="179">
        <v>341750</v>
      </c>
      <c r="G156" s="79"/>
      <c r="H156" s="79"/>
      <c r="I156" s="79"/>
      <c r="J156" s="74"/>
      <c r="K156" s="74"/>
    </row>
    <row r="157" spans="1:11">
      <c r="A157" s="144">
        <v>175</v>
      </c>
      <c r="B157" s="93" t="s">
        <v>2011</v>
      </c>
      <c r="C157" s="17" t="s">
        <v>2012</v>
      </c>
      <c r="D157" s="21">
        <v>240450</v>
      </c>
      <c r="E157" s="21">
        <v>257625</v>
      </c>
      <c r="F157" s="179">
        <v>343500</v>
      </c>
      <c r="G157" s="79"/>
      <c r="H157" s="79"/>
      <c r="I157" s="79"/>
      <c r="J157" s="74"/>
      <c r="K157" s="74"/>
    </row>
    <row r="158" spans="1:11">
      <c r="A158" s="144">
        <v>176</v>
      </c>
      <c r="B158" s="93" t="s">
        <v>2013</v>
      </c>
      <c r="C158" s="17" t="s">
        <v>2014</v>
      </c>
      <c r="D158" s="21">
        <v>241675</v>
      </c>
      <c r="E158" s="21">
        <v>258940</v>
      </c>
      <c r="F158" s="179">
        <v>345250</v>
      </c>
      <c r="G158" s="79"/>
      <c r="H158" s="79"/>
      <c r="I158" s="79"/>
      <c r="J158" s="74"/>
      <c r="K158" s="74"/>
    </row>
    <row r="159" spans="1:11">
      <c r="A159" s="144">
        <v>177</v>
      </c>
      <c r="B159" s="93" t="s">
        <v>2015</v>
      </c>
      <c r="C159" s="17" t="s">
        <v>2016</v>
      </c>
      <c r="D159" s="21">
        <v>242900</v>
      </c>
      <c r="E159" s="21">
        <v>260250</v>
      </c>
      <c r="F159" s="179">
        <v>347000</v>
      </c>
      <c r="G159" s="79"/>
      <c r="H159" s="79"/>
      <c r="I159" s="79"/>
      <c r="J159" s="74"/>
      <c r="K159" s="74"/>
    </row>
    <row r="160" spans="1:11">
      <c r="A160" s="144">
        <v>178</v>
      </c>
      <c r="B160" s="93" t="s">
        <v>2017</v>
      </c>
      <c r="C160" s="17" t="s">
        <v>2018</v>
      </c>
      <c r="D160" s="21">
        <v>244125</v>
      </c>
      <c r="E160" s="21">
        <v>261565</v>
      </c>
      <c r="F160" s="179">
        <v>348750</v>
      </c>
      <c r="G160" s="79"/>
      <c r="H160" s="79"/>
      <c r="I160" s="79"/>
      <c r="J160" s="74"/>
      <c r="K160" s="74"/>
    </row>
    <row r="161" spans="1:11">
      <c r="A161" s="144">
        <v>179</v>
      </c>
      <c r="B161" s="93" t="s">
        <v>2019</v>
      </c>
      <c r="C161" s="17" t="s">
        <v>2020</v>
      </c>
      <c r="D161" s="21">
        <v>245350</v>
      </c>
      <c r="E161" s="21">
        <v>262875</v>
      </c>
      <c r="F161" s="179">
        <v>350500</v>
      </c>
      <c r="G161" s="79"/>
      <c r="H161" s="79"/>
      <c r="I161" s="79"/>
      <c r="J161" s="74"/>
      <c r="K161" s="74"/>
    </row>
    <row r="162" spans="1:11">
      <c r="A162" s="144">
        <v>180</v>
      </c>
      <c r="B162" s="93" t="s">
        <v>2021</v>
      </c>
      <c r="C162" s="17" t="s">
        <v>2022</v>
      </c>
      <c r="D162" s="21">
        <v>246575</v>
      </c>
      <c r="E162" s="21">
        <v>264190</v>
      </c>
      <c r="F162" s="179">
        <v>352250</v>
      </c>
      <c r="G162" s="79"/>
      <c r="H162" s="79"/>
      <c r="I162" s="79"/>
      <c r="J162" s="74"/>
      <c r="K162" s="74"/>
    </row>
    <row r="163" spans="1:11">
      <c r="A163" s="144">
        <v>181</v>
      </c>
      <c r="B163" s="93" t="s">
        <v>2023</v>
      </c>
      <c r="C163" s="17" t="s">
        <v>2024</v>
      </c>
      <c r="D163" s="21">
        <v>247800</v>
      </c>
      <c r="E163" s="21">
        <v>265500</v>
      </c>
      <c r="F163" s="179">
        <v>354000</v>
      </c>
      <c r="G163" s="79"/>
      <c r="H163" s="79"/>
      <c r="I163" s="79"/>
      <c r="J163" s="74"/>
      <c r="K163" s="74"/>
    </row>
    <row r="164" spans="1:11">
      <c r="A164" s="144">
        <v>182</v>
      </c>
      <c r="B164" s="93" t="s">
        <v>2025</v>
      </c>
      <c r="C164" s="17" t="s">
        <v>2026</v>
      </c>
      <c r="D164" s="21">
        <v>249025</v>
      </c>
      <c r="E164" s="21">
        <v>266815</v>
      </c>
      <c r="F164" s="179">
        <v>355750</v>
      </c>
      <c r="G164" s="79"/>
      <c r="H164" s="79"/>
      <c r="I164" s="79"/>
      <c r="J164" s="74"/>
      <c r="K164" s="74"/>
    </row>
    <row r="165" spans="1:11">
      <c r="A165" s="144">
        <v>183</v>
      </c>
      <c r="B165" s="93" t="s">
        <v>2027</v>
      </c>
      <c r="C165" s="17" t="s">
        <v>2028</v>
      </c>
      <c r="D165" s="21">
        <v>250250</v>
      </c>
      <c r="E165" s="21">
        <v>268125</v>
      </c>
      <c r="F165" s="179">
        <v>357500</v>
      </c>
      <c r="G165" s="79"/>
      <c r="H165" s="79"/>
      <c r="I165" s="79"/>
      <c r="J165" s="74"/>
      <c r="K165" s="74"/>
    </row>
    <row r="166" spans="1:11">
      <c r="A166" s="144">
        <v>184</v>
      </c>
      <c r="B166" s="93" t="s">
        <v>2029</v>
      </c>
      <c r="C166" s="17" t="s">
        <v>2030</v>
      </c>
      <c r="D166" s="21">
        <v>251475</v>
      </c>
      <c r="E166" s="21">
        <v>269440</v>
      </c>
      <c r="F166" s="179">
        <v>359250</v>
      </c>
      <c r="G166" s="79"/>
      <c r="H166" s="79"/>
      <c r="I166" s="79"/>
      <c r="J166" s="74"/>
      <c r="K166" s="74"/>
    </row>
    <row r="167" spans="1:11">
      <c r="A167" s="144">
        <v>185</v>
      </c>
      <c r="B167" s="93" t="s">
        <v>2031</v>
      </c>
      <c r="C167" s="17" t="s">
        <v>2032</v>
      </c>
      <c r="D167" s="21">
        <v>252700</v>
      </c>
      <c r="E167" s="21">
        <v>270750</v>
      </c>
      <c r="F167" s="179">
        <v>361000</v>
      </c>
      <c r="G167" s="79"/>
      <c r="H167" s="79"/>
      <c r="I167" s="79"/>
      <c r="J167" s="74"/>
      <c r="K167" s="74"/>
    </row>
    <row r="168" spans="1:11">
      <c r="A168" s="144">
        <v>186</v>
      </c>
      <c r="B168" s="93" t="s">
        <v>2033</v>
      </c>
      <c r="C168" s="17" t="s">
        <v>2034</v>
      </c>
      <c r="D168" s="21">
        <v>253925</v>
      </c>
      <c r="E168" s="21">
        <v>272065</v>
      </c>
      <c r="F168" s="179">
        <v>362750</v>
      </c>
      <c r="G168" s="79"/>
      <c r="H168" s="79"/>
      <c r="I168" s="79"/>
      <c r="J168" s="74"/>
      <c r="K168" s="74"/>
    </row>
    <row r="169" spans="1:11">
      <c r="A169" s="144">
        <v>187</v>
      </c>
      <c r="B169" s="93" t="s">
        <v>2035</v>
      </c>
      <c r="C169" s="17" t="s">
        <v>2036</v>
      </c>
      <c r="D169" s="21">
        <v>255150</v>
      </c>
      <c r="E169" s="21">
        <v>273375</v>
      </c>
      <c r="F169" s="179">
        <v>364500</v>
      </c>
      <c r="G169" s="79"/>
      <c r="H169" s="79"/>
      <c r="I169" s="79"/>
      <c r="J169" s="74"/>
      <c r="K169" s="74"/>
    </row>
    <row r="170" spans="1:11">
      <c r="A170" s="144">
        <v>188</v>
      </c>
      <c r="B170" s="93" t="s">
        <v>2037</v>
      </c>
      <c r="C170" s="17" t="s">
        <v>2038</v>
      </c>
      <c r="D170" s="21">
        <v>256375</v>
      </c>
      <c r="E170" s="21">
        <v>274690</v>
      </c>
      <c r="F170" s="179">
        <v>366250</v>
      </c>
      <c r="G170" s="79"/>
      <c r="H170" s="79"/>
      <c r="I170" s="79"/>
      <c r="J170" s="74"/>
      <c r="K170" s="74"/>
    </row>
    <row r="171" spans="1:11">
      <c r="A171" s="144">
        <v>189</v>
      </c>
      <c r="B171" s="93" t="s">
        <v>2039</v>
      </c>
      <c r="C171" s="17" t="s">
        <v>2040</v>
      </c>
      <c r="D171" s="21">
        <v>257600</v>
      </c>
      <c r="E171" s="21">
        <v>276000</v>
      </c>
      <c r="F171" s="179">
        <v>368000</v>
      </c>
      <c r="G171" s="79"/>
      <c r="H171" s="79"/>
      <c r="I171" s="79"/>
      <c r="J171" s="74"/>
      <c r="K171" s="74"/>
    </row>
    <row r="172" spans="1:11">
      <c r="A172" s="144">
        <v>190</v>
      </c>
      <c r="B172" s="93" t="s">
        <v>2041</v>
      </c>
      <c r="C172" s="17" t="s">
        <v>2042</v>
      </c>
      <c r="D172" s="21">
        <v>258825</v>
      </c>
      <c r="E172" s="21">
        <v>277315</v>
      </c>
      <c r="F172" s="179">
        <v>369750</v>
      </c>
      <c r="G172" s="79"/>
      <c r="H172" s="79"/>
      <c r="I172" s="79"/>
      <c r="J172" s="74"/>
      <c r="K172" s="74"/>
    </row>
    <row r="173" spans="1:11">
      <c r="A173" s="144">
        <v>191</v>
      </c>
      <c r="B173" s="93" t="s">
        <v>2043</v>
      </c>
      <c r="C173" s="17" t="s">
        <v>2044</v>
      </c>
      <c r="D173" s="21">
        <v>260050</v>
      </c>
      <c r="E173" s="21">
        <v>278625</v>
      </c>
      <c r="F173" s="179">
        <v>371500</v>
      </c>
      <c r="G173" s="79"/>
      <c r="H173" s="79"/>
      <c r="I173" s="79"/>
      <c r="J173" s="74"/>
      <c r="K173" s="74"/>
    </row>
    <row r="174" spans="1:11">
      <c r="A174" s="144">
        <v>192</v>
      </c>
      <c r="B174" s="93" t="s">
        <v>2045</v>
      </c>
      <c r="C174" s="17" t="s">
        <v>2046</v>
      </c>
      <c r="D174" s="21">
        <v>261275</v>
      </c>
      <c r="E174" s="21">
        <v>279940</v>
      </c>
      <c r="F174" s="179">
        <v>373250</v>
      </c>
      <c r="G174" s="79"/>
      <c r="H174" s="79"/>
      <c r="I174" s="79"/>
      <c r="J174" s="74"/>
      <c r="K174" s="74"/>
    </row>
    <row r="175" spans="1:11">
      <c r="A175" s="144">
        <v>193</v>
      </c>
      <c r="B175" s="93" t="s">
        <v>2047</v>
      </c>
      <c r="C175" s="17" t="s">
        <v>2048</v>
      </c>
      <c r="D175" s="21">
        <v>262500</v>
      </c>
      <c r="E175" s="21">
        <v>281250</v>
      </c>
      <c r="F175" s="179">
        <v>375000</v>
      </c>
      <c r="G175" s="79"/>
      <c r="H175" s="79"/>
      <c r="I175" s="79"/>
      <c r="J175" s="74"/>
      <c r="K175" s="74"/>
    </row>
    <row r="176" spans="1:11">
      <c r="A176" s="144">
        <v>194</v>
      </c>
      <c r="B176" s="93" t="s">
        <v>2049</v>
      </c>
      <c r="C176" s="17" t="s">
        <v>2050</v>
      </c>
      <c r="D176" s="21">
        <v>263725</v>
      </c>
      <c r="E176" s="21">
        <v>282565</v>
      </c>
      <c r="F176" s="179">
        <v>376750</v>
      </c>
      <c r="G176" s="79"/>
      <c r="H176" s="79"/>
      <c r="I176" s="79"/>
      <c r="J176" s="74"/>
      <c r="K176" s="74"/>
    </row>
    <row r="177" spans="1:11">
      <c r="A177" s="144">
        <v>195</v>
      </c>
      <c r="B177" s="93" t="s">
        <v>2051</v>
      </c>
      <c r="C177" s="17" t="s">
        <v>2052</v>
      </c>
      <c r="D177" s="21">
        <v>264950</v>
      </c>
      <c r="E177" s="21">
        <v>283875</v>
      </c>
      <c r="F177" s="179">
        <v>378500</v>
      </c>
      <c r="G177" s="79"/>
      <c r="H177" s="79"/>
      <c r="I177" s="79"/>
      <c r="J177" s="74"/>
      <c r="K177" s="74"/>
    </row>
    <row r="178" spans="1:11">
      <c r="A178" s="144">
        <v>196</v>
      </c>
      <c r="B178" s="93" t="s">
        <v>2053</v>
      </c>
      <c r="C178" s="17" t="s">
        <v>2054</v>
      </c>
      <c r="D178" s="21">
        <v>266175</v>
      </c>
      <c r="E178" s="21">
        <v>285190</v>
      </c>
      <c r="F178" s="179">
        <v>380250</v>
      </c>
      <c r="G178" s="79"/>
      <c r="H178" s="79"/>
      <c r="I178" s="79"/>
      <c r="J178" s="74"/>
      <c r="K178" s="74"/>
    </row>
    <row r="179" spans="1:11">
      <c r="A179" s="144">
        <v>197</v>
      </c>
      <c r="B179" s="93" t="s">
        <v>2055</v>
      </c>
      <c r="C179" s="17" t="s">
        <v>2056</v>
      </c>
      <c r="D179" s="21">
        <v>267400</v>
      </c>
      <c r="E179" s="21">
        <v>286500</v>
      </c>
      <c r="F179" s="179">
        <v>382000</v>
      </c>
      <c r="G179" s="79"/>
      <c r="H179" s="79"/>
      <c r="I179" s="79"/>
      <c r="J179" s="74"/>
      <c r="K179" s="74"/>
    </row>
    <row r="180" spans="1:11">
      <c r="A180" s="144">
        <v>198</v>
      </c>
      <c r="B180" s="93" t="s">
        <v>2057</v>
      </c>
      <c r="C180" s="17" t="s">
        <v>2058</v>
      </c>
      <c r="D180" s="21">
        <v>268625</v>
      </c>
      <c r="E180" s="21">
        <v>287815</v>
      </c>
      <c r="F180" s="179">
        <v>383750</v>
      </c>
      <c r="G180" s="79"/>
      <c r="H180" s="79"/>
      <c r="I180" s="79"/>
      <c r="J180" s="74"/>
      <c r="K180" s="74"/>
    </row>
    <row r="181" spans="1:11">
      <c r="A181" s="144">
        <v>199</v>
      </c>
      <c r="B181" s="93" t="s">
        <v>2059</v>
      </c>
      <c r="C181" s="17" t="s">
        <v>2060</v>
      </c>
      <c r="D181" s="21">
        <v>269850</v>
      </c>
      <c r="E181" s="21">
        <v>289125</v>
      </c>
      <c r="F181" s="179">
        <v>385500</v>
      </c>
      <c r="G181" s="79"/>
      <c r="H181" s="79"/>
      <c r="I181" s="79"/>
      <c r="J181" s="74"/>
      <c r="K181" s="74"/>
    </row>
    <row r="182" spans="1:11">
      <c r="A182" s="144">
        <v>200</v>
      </c>
      <c r="B182" s="93" t="s">
        <v>2061</v>
      </c>
      <c r="C182" s="17" t="s">
        <v>2062</v>
      </c>
      <c r="D182" s="21">
        <v>271075</v>
      </c>
      <c r="E182" s="21">
        <v>290440</v>
      </c>
      <c r="F182" s="179">
        <v>387250</v>
      </c>
      <c r="G182" s="79"/>
      <c r="H182" s="79"/>
      <c r="I182" s="79"/>
      <c r="J182" s="74"/>
      <c r="K182" s="74"/>
    </row>
    <row r="183" spans="1:11">
      <c r="A183" s="144">
        <v>210</v>
      </c>
      <c r="B183" s="93" t="s">
        <v>2063</v>
      </c>
      <c r="C183" s="17" t="s">
        <v>2064</v>
      </c>
      <c r="D183" s="21">
        <v>283325</v>
      </c>
      <c r="E183" s="21">
        <v>303565</v>
      </c>
      <c r="F183" s="179">
        <v>404750</v>
      </c>
      <c r="G183" s="79"/>
      <c r="H183" s="79"/>
      <c r="I183" s="79"/>
      <c r="J183" s="74"/>
      <c r="K183" s="74"/>
    </row>
    <row r="184" spans="1:11">
      <c r="A184" s="145">
        <v>220</v>
      </c>
      <c r="B184" s="93" t="s">
        <v>2065</v>
      </c>
      <c r="C184" s="17" t="s">
        <v>2066</v>
      </c>
      <c r="D184" s="21">
        <v>295575</v>
      </c>
      <c r="E184" s="21">
        <v>316690</v>
      </c>
      <c r="F184" s="179">
        <v>422250</v>
      </c>
      <c r="G184" s="79"/>
      <c r="H184" s="79"/>
      <c r="I184" s="79"/>
      <c r="J184" s="74"/>
      <c r="K184" s="74"/>
    </row>
    <row r="185" spans="1:11">
      <c r="A185" s="145">
        <v>230</v>
      </c>
      <c r="B185" s="93" t="s">
        <v>2067</v>
      </c>
      <c r="C185" s="17" t="s">
        <v>2068</v>
      </c>
      <c r="D185" s="21">
        <v>307825</v>
      </c>
      <c r="E185" s="21">
        <v>329815</v>
      </c>
      <c r="F185" s="179">
        <v>439750</v>
      </c>
      <c r="G185" s="79"/>
      <c r="H185" s="79"/>
      <c r="I185" s="79"/>
      <c r="J185" s="74"/>
      <c r="K185" s="74"/>
    </row>
    <row r="186" spans="1:11">
      <c r="A186" s="145">
        <v>240</v>
      </c>
      <c r="B186" s="93" t="s">
        <v>2069</v>
      </c>
      <c r="C186" s="17" t="s">
        <v>2070</v>
      </c>
      <c r="D186" s="21">
        <v>320075</v>
      </c>
      <c r="E186" s="21">
        <v>342940</v>
      </c>
      <c r="F186" s="179">
        <v>457250</v>
      </c>
      <c r="G186" s="79"/>
      <c r="H186" s="79"/>
      <c r="I186" s="79"/>
      <c r="J186" s="74"/>
      <c r="K186" s="74"/>
    </row>
    <row r="187" spans="1:11">
      <c r="A187" s="145">
        <v>250</v>
      </c>
      <c r="B187" s="93" t="s">
        <v>2071</v>
      </c>
      <c r="C187" s="17" t="s">
        <v>2072</v>
      </c>
      <c r="D187" s="21">
        <v>332325</v>
      </c>
      <c r="E187" s="21">
        <v>356065</v>
      </c>
      <c r="F187" s="179">
        <v>474750</v>
      </c>
      <c r="G187" s="79"/>
      <c r="H187" s="79"/>
      <c r="I187" s="79"/>
      <c r="J187" s="74"/>
      <c r="K187" s="74"/>
    </row>
    <row r="188" spans="1:11">
      <c r="A188" s="145">
        <v>260</v>
      </c>
      <c r="B188" s="93" t="s">
        <v>2073</v>
      </c>
      <c r="C188" s="17" t="s">
        <v>2074</v>
      </c>
      <c r="D188" s="21">
        <v>344575</v>
      </c>
      <c r="E188" s="21">
        <v>369190</v>
      </c>
      <c r="F188" s="179">
        <v>492250</v>
      </c>
      <c r="G188" s="79"/>
      <c r="H188" s="79"/>
      <c r="I188" s="79"/>
      <c r="J188" s="74"/>
      <c r="K188" s="74"/>
    </row>
    <row r="189" spans="1:11">
      <c r="A189" s="145">
        <v>270</v>
      </c>
      <c r="B189" s="93" t="s">
        <v>2075</v>
      </c>
      <c r="C189" s="17" t="s">
        <v>2076</v>
      </c>
      <c r="D189" s="21">
        <v>356825</v>
      </c>
      <c r="E189" s="21">
        <v>382315</v>
      </c>
      <c r="F189" s="179">
        <v>509750</v>
      </c>
      <c r="G189" s="79"/>
      <c r="H189" s="79"/>
      <c r="I189" s="79"/>
      <c r="J189" s="74"/>
      <c r="K189" s="74"/>
    </row>
    <row r="190" spans="1:11">
      <c r="A190" s="145">
        <v>280</v>
      </c>
      <c r="B190" s="93" t="s">
        <v>2077</v>
      </c>
      <c r="C190" s="17" t="s">
        <v>2078</v>
      </c>
      <c r="D190" s="21">
        <v>369075</v>
      </c>
      <c r="E190" s="21">
        <v>395440</v>
      </c>
      <c r="F190" s="179">
        <v>527250</v>
      </c>
      <c r="G190" s="79"/>
      <c r="H190" s="79"/>
      <c r="I190" s="79"/>
      <c r="J190" s="74"/>
      <c r="K190" s="74"/>
    </row>
    <row r="191" spans="1:11">
      <c r="A191" s="145">
        <v>290</v>
      </c>
      <c r="B191" s="93" t="s">
        <v>2079</v>
      </c>
      <c r="C191" s="17" t="s">
        <v>2080</v>
      </c>
      <c r="D191" s="21">
        <v>381325</v>
      </c>
      <c r="E191" s="21">
        <v>408565</v>
      </c>
      <c r="F191" s="179">
        <v>544750</v>
      </c>
      <c r="G191" s="79"/>
      <c r="H191" s="79"/>
      <c r="I191" s="79"/>
      <c r="J191" s="74"/>
      <c r="K191" s="74"/>
    </row>
    <row r="192" spans="1:11">
      <c r="A192" s="145">
        <v>300</v>
      </c>
      <c r="B192" s="93" t="s">
        <v>2081</v>
      </c>
      <c r="C192" s="17" t="s">
        <v>2082</v>
      </c>
      <c r="D192" s="21">
        <v>393575</v>
      </c>
      <c r="E192" s="21">
        <v>421690</v>
      </c>
      <c r="F192" s="179">
        <v>562250</v>
      </c>
      <c r="G192" s="79"/>
      <c r="H192" s="79"/>
      <c r="I192" s="79"/>
      <c r="J192" s="74"/>
      <c r="K192" s="74"/>
    </row>
    <row r="193" spans="1:11">
      <c r="A193" s="145">
        <v>310</v>
      </c>
      <c r="B193" s="93" t="s">
        <v>2083</v>
      </c>
      <c r="C193" s="17" t="s">
        <v>2084</v>
      </c>
      <c r="D193" s="21">
        <v>405825</v>
      </c>
      <c r="E193" s="21">
        <v>434815</v>
      </c>
      <c r="F193" s="179">
        <v>579750</v>
      </c>
      <c r="G193" s="79"/>
      <c r="H193" s="79"/>
      <c r="I193" s="79"/>
      <c r="J193" s="74"/>
      <c r="K193" s="74"/>
    </row>
    <row r="194" spans="1:11">
      <c r="A194" s="145">
        <v>320</v>
      </c>
      <c r="B194" s="93" t="s">
        <v>2085</v>
      </c>
      <c r="C194" s="17" t="s">
        <v>2086</v>
      </c>
      <c r="D194" s="21">
        <v>418075</v>
      </c>
      <c r="E194" s="21">
        <v>447940</v>
      </c>
      <c r="F194" s="179">
        <v>597250</v>
      </c>
      <c r="G194" s="79"/>
      <c r="H194" s="79"/>
      <c r="I194" s="79"/>
      <c r="J194" s="74"/>
      <c r="K194" s="74"/>
    </row>
    <row r="195" spans="1:11">
      <c r="A195" s="145">
        <v>330</v>
      </c>
      <c r="B195" s="93" t="s">
        <v>2087</v>
      </c>
      <c r="C195" s="17" t="s">
        <v>2088</v>
      </c>
      <c r="D195" s="21">
        <v>430325</v>
      </c>
      <c r="E195" s="21">
        <v>461065</v>
      </c>
      <c r="F195" s="179">
        <v>614750</v>
      </c>
      <c r="G195" s="79"/>
      <c r="H195" s="79"/>
      <c r="I195" s="79"/>
      <c r="J195" s="74"/>
      <c r="K195" s="74"/>
    </row>
    <row r="196" spans="1:11">
      <c r="A196" s="145">
        <v>340</v>
      </c>
      <c r="B196" s="93" t="s">
        <v>2089</v>
      </c>
      <c r="C196" s="17" t="s">
        <v>2090</v>
      </c>
      <c r="D196" s="21">
        <v>442575</v>
      </c>
      <c r="E196" s="21">
        <v>474190</v>
      </c>
      <c r="F196" s="179">
        <v>632250</v>
      </c>
      <c r="G196" s="79"/>
      <c r="H196" s="79"/>
      <c r="I196" s="79"/>
      <c r="J196" s="74"/>
      <c r="K196" s="74"/>
    </row>
    <row r="197" spans="1:11">
      <c r="A197" s="145">
        <v>350</v>
      </c>
      <c r="B197" s="93" t="s">
        <v>2091</v>
      </c>
      <c r="C197" s="17" t="s">
        <v>2092</v>
      </c>
      <c r="D197" s="21">
        <v>454825</v>
      </c>
      <c r="E197" s="21">
        <v>487315</v>
      </c>
      <c r="F197" s="179">
        <v>649750</v>
      </c>
      <c r="G197" s="79"/>
      <c r="H197" s="79"/>
      <c r="I197" s="79"/>
      <c r="J197" s="74"/>
      <c r="K197" s="74"/>
    </row>
    <row r="198" spans="1:11">
      <c r="A198" s="145">
        <v>360</v>
      </c>
      <c r="B198" s="93" t="s">
        <v>2093</v>
      </c>
      <c r="C198" s="17" t="s">
        <v>2094</v>
      </c>
      <c r="D198" s="21">
        <v>467075</v>
      </c>
      <c r="E198" s="21">
        <v>500440</v>
      </c>
      <c r="F198" s="179">
        <v>667250</v>
      </c>
      <c r="G198" s="79"/>
      <c r="H198" s="79"/>
      <c r="I198" s="79"/>
      <c r="J198" s="74"/>
      <c r="K198" s="74"/>
    </row>
    <row r="199" spans="1:11">
      <c r="A199" s="145">
        <v>370</v>
      </c>
      <c r="B199" s="93" t="s">
        <v>2095</v>
      </c>
      <c r="C199" s="17" t="s">
        <v>2096</v>
      </c>
      <c r="D199" s="21">
        <v>479325</v>
      </c>
      <c r="E199" s="21">
        <v>513565</v>
      </c>
      <c r="F199" s="179">
        <v>684750</v>
      </c>
      <c r="G199" s="79"/>
      <c r="H199" s="79"/>
      <c r="I199" s="79"/>
      <c r="J199" s="74"/>
      <c r="K199" s="74"/>
    </row>
    <row r="200" spans="1:11">
      <c r="A200" s="145">
        <v>380</v>
      </c>
      <c r="B200" s="93" t="s">
        <v>2097</v>
      </c>
      <c r="C200" s="17" t="s">
        <v>2098</v>
      </c>
      <c r="D200" s="21">
        <v>491575</v>
      </c>
      <c r="E200" s="21">
        <v>526690</v>
      </c>
      <c r="F200" s="179">
        <v>702250</v>
      </c>
      <c r="G200" s="79"/>
      <c r="H200" s="79"/>
      <c r="I200" s="79"/>
      <c r="J200" s="74"/>
      <c r="K200" s="74"/>
    </row>
    <row r="201" spans="1:11">
      <c r="A201" s="145">
        <v>390</v>
      </c>
      <c r="B201" s="93" t="s">
        <v>2099</v>
      </c>
      <c r="C201" s="17" t="s">
        <v>2100</v>
      </c>
      <c r="D201" s="21">
        <v>503825</v>
      </c>
      <c r="E201" s="21">
        <v>539815</v>
      </c>
      <c r="F201" s="179">
        <v>719750</v>
      </c>
      <c r="G201" s="79"/>
      <c r="H201" s="79"/>
      <c r="I201" s="79"/>
      <c r="J201" s="74"/>
      <c r="K201" s="74"/>
    </row>
    <row r="202" spans="1:11">
      <c r="A202" s="145">
        <v>400</v>
      </c>
      <c r="B202" s="93" t="s">
        <v>2101</v>
      </c>
      <c r="C202" s="17" t="s">
        <v>2102</v>
      </c>
      <c r="D202" s="21">
        <v>516075</v>
      </c>
      <c r="E202" s="21">
        <v>552940</v>
      </c>
      <c r="F202" s="179">
        <v>737250</v>
      </c>
      <c r="G202" s="79"/>
      <c r="H202" s="79"/>
      <c r="I202" s="79"/>
      <c r="J202" s="74"/>
      <c r="K202" s="74"/>
    </row>
    <row r="203" spans="1:11">
      <c r="A203" s="145">
        <v>410</v>
      </c>
      <c r="B203" s="93" t="s">
        <v>2103</v>
      </c>
      <c r="C203" s="17" t="s">
        <v>2104</v>
      </c>
      <c r="D203" s="21">
        <v>528325</v>
      </c>
      <c r="E203" s="21">
        <v>566065</v>
      </c>
      <c r="F203" s="179">
        <v>754750</v>
      </c>
      <c r="G203" s="79"/>
      <c r="H203" s="79"/>
      <c r="I203" s="79"/>
      <c r="J203" s="74"/>
      <c r="K203" s="74"/>
    </row>
    <row r="204" spans="1:11">
      <c r="A204" s="145">
        <v>420</v>
      </c>
      <c r="B204" s="93" t="s">
        <v>2105</v>
      </c>
      <c r="C204" s="17" t="s">
        <v>2106</v>
      </c>
      <c r="D204" s="21">
        <v>540575</v>
      </c>
      <c r="E204" s="21">
        <v>579190</v>
      </c>
      <c r="F204" s="179">
        <v>772250</v>
      </c>
      <c r="G204" s="79"/>
      <c r="H204" s="79"/>
      <c r="I204" s="79"/>
      <c r="J204" s="74"/>
      <c r="K204" s="74"/>
    </row>
    <row r="205" spans="1:11">
      <c r="A205" s="145">
        <v>430</v>
      </c>
      <c r="B205" s="93" t="s">
        <v>2107</v>
      </c>
      <c r="C205" s="17" t="s">
        <v>2108</v>
      </c>
      <c r="D205" s="21">
        <v>552825</v>
      </c>
      <c r="E205" s="21">
        <v>592315</v>
      </c>
      <c r="F205" s="179">
        <v>789750</v>
      </c>
      <c r="G205" s="79"/>
      <c r="H205" s="79"/>
      <c r="I205" s="79"/>
      <c r="J205" s="74"/>
      <c r="K205" s="74"/>
    </row>
    <row r="206" spans="1:11">
      <c r="A206" s="145">
        <v>440</v>
      </c>
      <c r="B206" s="93" t="s">
        <v>2109</v>
      </c>
      <c r="C206" s="17" t="s">
        <v>2110</v>
      </c>
      <c r="D206" s="21">
        <v>565075</v>
      </c>
      <c r="E206" s="21">
        <v>605440</v>
      </c>
      <c r="F206" s="179">
        <v>807250</v>
      </c>
      <c r="G206" s="79"/>
      <c r="H206" s="79"/>
      <c r="I206" s="79"/>
      <c r="J206" s="74"/>
      <c r="K206" s="74"/>
    </row>
    <row r="207" spans="1:11">
      <c r="A207" s="145">
        <v>450</v>
      </c>
      <c r="B207" s="93" t="s">
        <v>2111</v>
      </c>
      <c r="C207" s="17" t="s">
        <v>2112</v>
      </c>
      <c r="D207" s="21">
        <v>577325</v>
      </c>
      <c r="E207" s="21">
        <v>618565</v>
      </c>
      <c r="F207" s="179">
        <v>824750</v>
      </c>
      <c r="G207" s="79"/>
      <c r="H207" s="79"/>
      <c r="I207" s="79"/>
      <c r="J207" s="74"/>
      <c r="K207" s="74"/>
    </row>
    <row r="208" spans="1:11">
      <c r="A208" s="145">
        <v>460</v>
      </c>
      <c r="B208" s="93" t="s">
        <v>2113</v>
      </c>
      <c r="C208" s="17" t="s">
        <v>2114</v>
      </c>
      <c r="D208" s="21">
        <v>589575</v>
      </c>
      <c r="E208" s="21">
        <v>631690</v>
      </c>
      <c r="F208" s="179">
        <v>842250</v>
      </c>
      <c r="G208" s="79"/>
      <c r="H208" s="79"/>
      <c r="I208" s="79"/>
      <c r="J208" s="74"/>
      <c r="K208" s="74"/>
    </row>
    <row r="209" spans="1:11">
      <c r="A209" s="145">
        <v>470</v>
      </c>
      <c r="B209" s="93" t="s">
        <v>2115</v>
      </c>
      <c r="C209" s="17" t="s">
        <v>2116</v>
      </c>
      <c r="D209" s="21">
        <v>601825</v>
      </c>
      <c r="E209" s="21">
        <v>644815</v>
      </c>
      <c r="F209" s="179">
        <v>859750</v>
      </c>
      <c r="G209" s="79"/>
      <c r="H209" s="79"/>
      <c r="I209" s="79"/>
      <c r="J209" s="74"/>
      <c r="K209" s="74"/>
    </row>
    <row r="210" spans="1:11">
      <c r="A210" s="145">
        <v>480</v>
      </c>
      <c r="B210" s="93" t="s">
        <v>2117</v>
      </c>
      <c r="C210" s="17" t="s">
        <v>2118</v>
      </c>
      <c r="D210" s="21">
        <v>614075</v>
      </c>
      <c r="E210" s="21">
        <v>657940</v>
      </c>
      <c r="F210" s="179">
        <v>877250</v>
      </c>
      <c r="G210" s="79"/>
      <c r="H210" s="79"/>
      <c r="I210" s="79"/>
      <c r="J210" s="74"/>
      <c r="K210" s="74"/>
    </row>
    <row r="211" spans="1:11">
      <c r="A211" s="145">
        <v>490</v>
      </c>
      <c r="B211" s="93" t="s">
        <v>2119</v>
      </c>
      <c r="C211" s="17" t="s">
        <v>2120</v>
      </c>
      <c r="D211" s="21">
        <v>626325</v>
      </c>
      <c r="E211" s="21">
        <v>671065</v>
      </c>
      <c r="F211" s="179">
        <v>894750</v>
      </c>
      <c r="G211" s="79"/>
      <c r="H211" s="79"/>
      <c r="I211" s="79"/>
      <c r="J211" s="74"/>
      <c r="K211" s="74"/>
    </row>
    <row r="212" spans="1:11">
      <c r="A212" s="145">
        <v>500</v>
      </c>
      <c r="B212" s="93" t="s">
        <v>2121</v>
      </c>
      <c r="C212" s="17" t="s">
        <v>2122</v>
      </c>
      <c r="D212" s="21">
        <v>638575</v>
      </c>
      <c r="E212" s="21">
        <v>684190</v>
      </c>
      <c r="F212" s="179">
        <v>912250</v>
      </c>
      <c r="G212" s="79"/>
      <c r="H212" s="79"/>
      <c r="I212" s="79"/>
      <c r="J212" s="74"/>
      <c r="K212" s="74"/>
    </row>
    <row r="213" spans="1:11">
      <c r="A213" s="145">
        <v>525</v>
      </c>
      <c r="B213" s="93" t="s">
        <v>2123</v>
      </c>
      <c r="C213" s="17" t="s">
        <v>2124</v>
      </c>
      <c r="D213" s="21">
        <v>669200</v>
      </c>
      <c r="E213" s="21">
        <v>717000</v>
      </c>
      <c r="F213" s="179">
        <v>956000</v>
      </c>
      <c r="G213" s="79"/>
      <c r="H213" s="79"/>
      <c r="I213" s="79"/>
      <c r="J213" s="74"/>
      <c r="K213" s="74"/>
    </row>
    <row r="214" spans="1:11">
      <c r="A214" s="145">
        <v>550</v>
      </c>
      <c r="B214" s="93" t="s">
        <v>2125</v>
      </c>
      <c r="C214" s="17" t="s">
        <v>2126</v>
      </c>
      <c r="D214" s="21">
        <v>699825</v>
      </c>
      <c r="E214" s="21">
        <v>749815</v>
      </c>
      <c r="F214" s="179">
        <v>999750</v>
      </c>
      <c r="G214" s="79"/>
      <c r="H214" s="79"/>
      <c r="I214" s="79"/>
      <c r="J214" s="74"/>
      <c r="K214" s="74"/>
    </row>
    <row r="215" spans="1:11">
      <c r="A215" s="145">
        <v>575</v>
      </c>
      <c r="B215" s="93" t="s">
        <v>2127</v>
      </c>
      <c r="C215" s="17" t="s">
        <v>2128</v>
      </c>
      <c r="D215" s="21">
        <v>730450</v>
      </c>
      <c r="E215" s="21">
        <v>782625</v>
      </c>
      <c r="F215" s="179">
        <v>1043500</v>
      </c>
      <c r="G215" s="79"/>
      <c r="H215" s="79"/>
      <c r="I215" s="79"/>
      <c r="J215" s="74"/>
      <c r="K215" s="74"/>
    </row>
    <row r="216" spans="1:11">
      <c r="A216" s="145">
        <v>600</v>
      </c>
      <c r="B216" s="93" t="s">
        <v>2129</v>
      </c>
      <c r="C216" s="17" t="s">
        <v>2130</v>
      </c>
      <c r="D216" s="21">
        <v>761075</v>
      </c>
      <c r="E216" s="21">
        <v>815440</v>
      </c>
      <c r="F216" s="179">
        <v>1087250</v>
      </c>
      <c r="G216" s="79"/>
      <c r="H216" s="79"/>
      <c r="I216" s="79"/>
      <c r="J216" s="74"/>
      <c r="K216" s="74"/>
    </row>
    <row r="217" spans="1:11">
      <c r="A217" s="145">
        <v>625</v>
      </c>
      <c r="B217" s="93" t="s">
        <v>2131</v>
      </c>
      <c r="C217" s="17" t="s">
        <v>2132</v>
      </c>
      <c r="D217" s="21">
        <v>791700</v>
      </c>
      <c r="E217" s="21">
        <v>848250</v>
      </c>
      <c r="F217" s="179">
        <v>1131000</v>
      </c>
      <c r="G217" s="79"/>
      <c r="H217" s="79"/>
      <c r="I217" s="79"/>
      <c r="J217" s="74"/>
      <c r="K217" s="74"/>
    </row>
    <row r="218" spans="1:11">
      <c r="A218" s="145">
        <v>650</v>
      </c>
      <c r="B218" s="93" t="s">
        <v>2133</v>
      </c>
      <c r="C218" s="17" t="s">
        <v>2134</v>
      </c>
      <c r="D218" s="21">
        <v>822325</v>
      </c>
      <c r="E218" s="21">
        <v>881065</v>
      </c>
      <c r="F218" s="179">
        <v>1174750</v>
      </c>
      <c r="G218" s="79"/>
      <c r="H218" s="79"/>
      <c r="I218" s="79"/>
      <c r="J218" s="74"/>
      <c r="K218" s="74"/>
    </row>
    <row r="219" spans="1:11">
      <c r="A219" s="145">
        <v>675</v>
      </c>
      <c r="B219" s="93" t="s">
        <v>2135</v>
      </c>
      <c r="C219" s="17" t="s">
        <v>2136</v>
      </c>
      <c r="D219" s="21">
        <v>852950</v>
      </c>
      <c r="E219" s="21">
        <v>913875</v>
      </c>
      <c r="F219" s="179">
        <v>1218500</v>
      </c>
      <c r="G219" s="79"/>
      <c r="H219" s="79"/>
      <c r="I219" s="79"/>
      <c r="J219" s="74"/>
      <c r="K219" s="74"/>
    </row>
    <row r="220" spans="1:11">
      <c r="A220" s="145">
        <v>700</v>
      </c>
      <c r="B220" s="93" t="s">
        <v>2137</v>
      </c>
      <c r="C220" s="17" t="s">
        <v>2138</v>
      </c>
      <c r="D220" s="21">
        <v>883575</v>
      </c>
      <c r="E220" s="21">
        <v>946690</v>
      </c>
      <c r="F220" s="179">
        <v>1262250</v>
      </c>
      <c r="G220" s="79"/>
      <c r="H220" s="79"/>
      <c r="I220" s="79"/>
      <c r="J220" s="74"/>
      <c r="K220" s="74"/>
    </row>
    <row r="221" spans="1:11">
      <c r="A221" s="145">
        <v>725</v>
      </c>
      <c r="B221" s="93" t="s">
        <v>2139</v>
      </c>
      <c r="C221" s="17" t="s">
        <v>2140</v>
      </c>
      <c r="D221" s="21">
        <v>914200</v>
      </c>
      <c r="E221" s="21">
        <v>979500</v>
      </c>
      <c r="F221" s="179">
        <v>1306000</v>
      </c>
      <c r="G221" s="79"/>
      <c r="H221" s="79"/>
      <c r="I221" s="79"/>
      <c r="J221" s="74"/>
      <c r="K221" s="74"/>
    </row>
    <row r="222" spans="1:11">
      <c r="A222" s="145">
        <v>750</v>
      </c>
      <c r="B222" s="93" t="s">
        <v>2141</v>
      </c>
      <c r="C222" s="17" t="s">
        <v>2142</v>
      </c>
      <c r="D222" s="21">
        <v>944825</v>
      </c>
      <c r="E222" s="21">
        <v>1012315</v>
      </c>
      <c r="F222" s="179">
        <v>1349750</v>
      </c>
      <c r="G222" s="79"/>
      <c r="H222" s="79"/>
      <c r="I222" s="79"/>
      <c r="J222" s="74"/>
      <c r="K222" s="74"/>
    </row>
    <row r="223" spans="1:11">
      <c r="A223" s="145">
        <v>775</v>
      </c>
      <c r="B223" s="93" t="s">
        <v>2143</v>
      </c>
      <c r="C223" s="17" t="s">
        <v>2144</v>
      </c>
      <c r="D223" s="21">
        <v>975450</v>
      </c>
      <c r="E223" s="21">
        <v>1045125</v>
      </c>
      <c r="F223" s="179">
        <v>1393500</v>
      </c>
      <c r="G223" s="79"/>
      <c r="H223" s="79"/>
      <c r="I223" s="79"/>
      <c r="J223" s="74"/>
      <c r="K223" s="74"/>
    </row>
    <row r="224" spans="1:11">
      <c r="A224" s="145">
        <v>800</v>
      </c>
      <c r="B224" s="93" t="s">
        <v>2145</v>
      </c>
      <c r="C224" s="17" t="s">
        <v>2146</v>
      </c>
      <c r="D224" s="21">
        <v>1006075</v>
      </c>
      <c r="E224" s="21">
        <v>1077940</v>
      </c>
      <c r="F224" s="179">
        <v>1437250</v>
      </c>
      <c r="G224" s="79"/>
      <c r="H224" s="79"/>
      <c r="I224" s="79"/>
      <c r="J224" s="74"/>
      <c r="K224" s="74"/>
    </row>
    <row r="225" spans="1:11">
      <c r="A225" s="145">
        <v>825</v>
      </c>
      <c r="B225" s="93" t="s">
        <v>2147</v>
      </c>
      <c r="C225" s="17" t="s">
        <v>2148</v>
      </c>
      <c r="D225" s="21">
        <v>1036700</v>
      </c>
      <c r="E225" s="21">
        <v>1110750</v>
      </c>
      <c r="F225" s="179">
        <v>1481000</v>
      </c>
      <c r="G225" s="79"/>
      <c r="H225" s="79"/>
      <c r="I225" s="79"/>
      <c r="J225" s="74"/>
      <c r="K225" s="74"/>
    </row>
    <row r="226" spans="1:11">
      <c r="A226" s="145">
        <v>850</v>
      </c>
      <c r="B226" s="93" t="s">
        <v>2149</v>
      </c>
      <c r="C226" s="17" t="s">
        <v>2150</v>
      </c>
      <c r="D226" s="21">
        <v>1067325</v>
      </c>
      <c r="E226" s="21">
        <v>1143565</v>
      </c>
      <c r="F226" s="179">
        <v>1524750</v>
      </c>
      <c r="G226" s="79"/>
      <c r="H226" s="79"/>
      <c r="I226" s="79"/>
      <c r="J226" s="74"/>
      <c r="K226" s="74"/>
    </row>
    <row r="227" spans="1:11">
      <c r="A227" s="145">
        <v>875</v>
      </c>
      <c r="B227" s="93" t="s">
        <v>2151</v>
      </c>
      <c r="C227" s="17" t="s">
        <v>2152</v>
      </c>
      <c r="D227" s="21">
        <v>1097950</v>
      </c>
      <c r="E227" s="21">
        <v>1176375</v>
      </c>
      <c r="F227" s="179">
        <v>1568500</v>
      </c>
      <c r="G227" s="79"/>
      <c r="H227" s="79"/>
      <c r="I227" s="79"/>
      <c r="J227" s="74"/>
      <c r="K227" s="74"/>
    </row>
    <row r="228" spans="1:11">
      <c r="A228" s="145">
        <v>900</v>
      </c>
      <c r="B228" s="93" t="s">
        <v>2153</v>
      </c>
      <c r="C228" s="17" t="s">
        <v>2154</v>
      </c>
      <c r="D228" s="21">
        <v>1128575</v>
      </c>
      <c r="E228" s="21">
        <v>1209190</v>
      </c>
      <c r="F228" s="179">
        <v>1612250</v>
      </c>
      <c r="G228" s="79"/>
      <c r="H228" s="79"/>
      <c r="I228" s="79"/>
      <c r="J228" s="74"/>
      <c r="K228" s="74"/>
    </row>
    <row r="229" spans="1:11">
      <c r="A229" s="145">
        <v>925</v>
      </c>
      <c r="B229" s="93" t="s">
        <v>2155</v>
      </c>
      <c r="C229" s="17" t="s">
        <v>2156</v>
      </c>
      <c r="D229" s="21">
        <v>1159200</v>
      </c>
      <c r="E229" s="21">
        <v>1242000</v>
      </c>
      <c r="F229" s="179">
        <v>1656000</v>
      </c>
      <c r="G229" s="79"/>
      <c r="H229" s="79"/>
      <c r="I229" s="79"/>
      <c r="J229" s="74"/>
      <c r="K229" s="74"/>
    </row>
    <row r="230" spans="1:11">
      <c r="A230" s="145">
        <v>950</v>
      </c>
      <c r="B230" s="93" t="s">
        <v>2157</v>
      </c>
      <c r="C230" s="17" t="s">
        <v>2158</v>
      </c>
      <c r="D230" s="21">
        <v>1189825</v>
      </c>
      <c r="E230" s="21">
        <v>1274815</v>
      </c>
      <c r="F230" s="179">
        <v>1699750</v>
      </c>
      <c r="G230" s="79"/>
      <c r="H230" s="79"/>
      <c r="I230" s="79"/>
      <c r="J230" s="74"/>
      <c r="K230" s="74"/>
    </row>
    <row r="231" spans="1:11">
      <c r="A231" s="145">
        <v>975</v>
      </c>
      <c r="B231" s="93" t="s">
        <v>2159</v>
      </c>
      <c r="C231" s="17" t="s">
        <v>2160</v>
      </c>
      <c r="D231" s="21">
        <v>1220450</v>
      </c>
      <c r="E231" s="21">
        <v>1307625</v>
      </c>
      <c r="F231" s="179">
        <v>1743500</v>
      </c>
      <c r="G231" s="79"/>
      <c r="H231" s="79"/>
      <c r="I231" s="79"/>
      <c r="J231" s="74"/>
      <c r="K231" s="74"/>
    </row>
    <row r="232" spans="1:11" ht="13.5" thickBot="1">
      <c r="A232" s="146">
        <v>1000</v>
      </c>
      <c r="B232" s="94" t="s">
        <v>2161</v>
      </c>
      <c r="C232" s="89" t="s">
        <v>2162</v>
      </c>
      <c r="D232" s="180">
        <v>1251075</v>
      </c>
      <c r="E232" s="180">
        <v>1340440</v>
      </c>
      <c r="F232" s="181">
        <v>1787250</v>
      </c>
      <c r="G232" s="79"/>
      <c r="H232" s="79"/>
      <c r="I232" s="79"/>
      <c r="J232" s="74"/>
      <c r="K232" s="74"/>
    </row>
    <row r="233" spans="1:11" ht="13.5" thickBot="1">
      <c r="A233" s="147"/>
      <c r="B233" s="386" t="s">
        <v>2286</v>
      </c>
      <c r="C233" s="386"/>
      <c r="D233" s="386"/>
      <c r="E233" s="123"/>
      <c r="F233" s="148"/>
      <c r="G233" s="2"/>
      <c r="H233" s="2"/>
      <c r="I233" s="2"/>
      <c r="J233" s="2"/>
      <c r="K233" s="2"/>
    </row>
    <row r="234" spans="1:11">
      <c r="G234" s="2"/>
      <c r="H234" s="2"/>
      <c r="I234" s="2"/>
      <c r="J234" s="2"/>
      <c r="K234" s="2"/>
    </row>
  </sheetData>
  <sheetProtection password="C64B" sheet="1" objects="1" scenarios="1" formatCells="0" formatColumns="0" formatRows="0" insertColumns="0" insertRows="0" insertHyperlinks="0" deleteColumns="0" deleteRows="0" sort="0" autoFilter="0" pivotTables="0"/>
  <mergeCells count="4">
    <mergeCell ref="B3:F3"/>
    <mergeCell ref="B6:F6"/>
    <mergeCell ref="B233:D233"/>
    <mergeCell ref="C1:O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/>
  <dimension ref="A1:N24"/>
  <sheetViews>
    <sheetView showGridLines="0" workbookViewId="0">
      <pane ySplit="7" topLeftCell="A8" activePane="bottomLeft" state="frozen"/>
      <selection activeCell="I36" sqref="I36"/>
      <selection pane="bottomLeft" activeCell="I25" sqref="I25"/>
    </sheetView>
  </sheetViews>
  <sheetFormatPr defaultColWidth="9.7109375" defaultRowHeight="12.75"/>
  <cols>
    <col min="1" max="1" width="46.7109375" customWidth="1"/>
    <col min="2" max="2" width="33.7109375" customWidth="1"/>
    <col min="3" max="5" width="15.7109375" customWidth="1"/>
  </cols>
  <sheetData>
    <row r="1" spans="1:14" ht="32.25" customHeight="1">
      <c r="A1" s="47"/>
      <c r="B1" s="359" t="s">
        <v>2310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ht="18" customHeight="1">
      <c r="A2" s="47"/>
      <c r="B2" s="1"/>
      <c r="C2" s="47"/>
      <c r="D2" s="47"/>
      <c r="E2" s="47"/>
      <c r="F2" s="47"/>
    </row>
    <row r="3" spans="1:14" ht="18" customHeight="1">
      <c r="A3" s="377" t="s">
        <v>2204</v>
      </c>
      <c r="B3" s="377"/>
      <c r="C3" s="377"/>
      <c r="D3" s="377"/>
      <c r="E3" s="377"/>
      <c r="F3" s="377"/>
    </row>
    <row r="4" spans="1:14" ht="18" customHeight="1" thickBot="1">
      <c r="F4" s="61"/>
    </row>
    <row r="5" spans="1:14" ht="63.95" customHeight="1" thickBot="1">
      <c r="A5" s="106" t="s">
        <v>13</v>
      </c>
      <c r="B5" s="105" t="s">
        <v>2205</v>
      </c>
      <c r="C5" s="99" t="s">
        <v>15</v>
      </c>
      <c r="D5" s="78" t="s">
        <v>16</v>
      </c>
      <c r="E5" s="78" t="s">
        <v>2220</v>
      </c>
    </row>
    <row r="6" spans="1:14" ht="63.95" customHeight="1" thickBot="1">
      <c r="A6" s="424" t="s">
        <v>2270</v>
      </c>
      <c r="B6" s="425"/>
      <c r="C6" s="426"/>
      <c r="D6" s="426"/>
      <c r="E6" s="427"/>
    </row>
    <row r="7" spans="1:14" ht="13.5" thickBot="1">
      <c r="A7" s="100" t="s">
        <v>2163</v>
      </c>
      <c r="B7" s="101"/>
      <c r="C7" s="101"/>
      <c r="D7" s="101"/>
      <c r="E7" s="102"/>
    </row>
    <row r="8" spans="1:14" ht="13.5" thickBot="1">
      <c r="A8" s="103" t="s">
        <v>2263</v>
      </c>
      <c r="B8" s="423" t="s">
        <v>2268</v>
      </c>
      <c r="C8" s="171">
        <v>17840</v>
      </c>
      <c r="D8" s="171">
        <v>19115</v>
      </c>
      <c r="E8" s="172">
        <v>25485</v>
      </c>
      <c r="F8" s="74"/>
      <c r="G8" s="74"/>
      <c r="H8" s="74"/>
      <c r="I8" s="74"/>
      <c r="J8" s="74"/>
    </row>
    <row r="9" spans="1:14" ht="13.5" thickBot="1">
      <c r="A9" s="258" t="s">
        <v>2264</v>
      </c>
      <c r="B9" s="417"/>
      <c r="C9" s="173">
        <v>5525</v>
      </c>
      <c r="D9" s="173">
        <v>5920</v>
      </c>
      <c r="E9" s="174">
        <v>7895</v>
      </c>
      <c r="F9" s="74"/>
      <c r="G9" s="74"/>
      <c r="H9" s="74"/>
      <c r="I9" s="74"/>
      <c r="J9" s="74"/>
    </row>
    <row r="10" spans="1:14" ht="13.5" thickBot="1">
      <c r="A10" s="258" t="s">
        <v>2265</v>
      </c>
      <c r="B10" s="417"/>
      <c r="C10" s="173">
        <v>13380</v>
      </c>
      <c r="D10" s="173">
        <v>14335</v>
      </c>
      <c r="E10" s="174">
        <v>19115</v>
      </c>
      <c r="F10" s="74"/>
      <c r="G10" s="74"/>
      <c r="H10" s="74"/>
      <c r="I10" s="74"/>
      <c r="J10" s="74"/>
    </row>
    <row r="11" spans="1:14" ht="13.5" thickBot="1">
      <c r="A11" s="258" t="s">
        <v>2266</v>
      </c>
      <c r="B11" s="417"/>
      <c r="C11" s="173">
        <v>53710</v>
      </c>
      <c r="D11" s="173">
        <v>57545</v>
      </c>
      <c r="E11" s="174">
        <v>76730</v>
      </c>
      <c r="F11" s="74"/>
      <c r="G11" s="74"/>
      <c r="H11" s="74"/>
      <c r="I11" s="74"/>
      <c r="J11" s="74"/>
    </row>
    <row r="12" spans="1:14" ht="12.75" customHeight="1" thickBot="1">
      <c r="A12" s="259" t="s">
        <v>2267</v>
      </c>
      <c r="B12" s="418"/>
      <c r="C12" s="175">
        <v>111590</v>
      </c>
      <c r="D12" s="175">
        <v>119560</v>
      </c>
      <c r="E12" s="176">
        <v>159415</v>
      </c>
      <c r="F12" s="74"/>
      <c r="G12" s="74"/>
      <c r="H12" s="74"/>
      <c r="I12" s="74"/>
      <c r="J12" s="74"/>
    </row>
    <row r="13" spans="1:14">
      <c r="E13" s="62"/>
    </row>
    <row r="14" spans="1:14">
      <c r="A14" s="65" t="s">
        <v>2224</v>
      </c>
      <c r="E14" s="62"/>
    </row>
    <row r="15" spans="1:14">
      <c r="A15" s="409" t="s">
        <v>2180</v>
      </c>
      <c r="B15" s="409"/>
      <c r="C15" s="2"/>
      <c r="E15" s="63"/>
    </row>
    <row r="16" spans="1:14" ht="12.95" customHeight="1">
      <c r="A16" s="409"/>
      <c r="B16" s="409"/>
      <c r="C16" s="421" t="s">
        <v>2200</v>
      </c>
      <c r="D16" s="421"/>
      <c r="E16" s="421"/>
    </row>
    <row r="17" spans="3:5" ht="12.95" customHeight="1">
      <c r="C17" s="422" t="s">
        <v>2269</v>
      </c>
      <c r="D17" s="422"/>
      <c r="E17" s="422"/>
    </row>
    <row r="18" spans="3:5">
      <c r="C18" s="422"/>
      <c r="D18" s="422"/>
      <c r="E18" s="422"/>
    </row>
    <row r="19" spans="3:5" ht="31.5" customHeight="1">
      <c r="C19" s="422"/>
      <c r="D19" s="422"/>
      <c r="E19" s="422"/>
    </row>
    <row r="20" spans="3:5">
      <c r="C20" s="113"/>
      <c r="D20" s="113"/>
      <c r="E20" s="113"/>
    </row>
    <row r="21" spans="3:5">
      <c r="C21" s="111"/>
      <c r="D21" s="113"/>
      <c r="E21" s="113"/>
    </row>
    <row r="22" spans="3:5">
      <c r="C22" s="73"/>
      <c r="D22" s="73"/>
      <c r="E22" s="73"/>
    </row>
    <row r="23" spans="3:5">
      <c r="C23" s="73"/>
      <c r="D23" s="73"/>
      <c r="E23" s="73"/>
    </row>
    <row r="24" spans="3:5">
      <c r="C24" s="73"/>
      <c r="D24" s="73"/>
      <c r="E24" s="73"/>
    </row>
  </sheetData>
  <sheetProtection password="C64B" sheet="1" objects="1" scenarios="1" formatCells="0" formatColumns="0" formatRows="0" insertColumns="0" insertRows="0" insertHyperlinks="0" deleteColumns="0" deleteRows="0" sort="0" autoFilter="0" pivotTables="0"/>
  <mergeCells count="7">
    <mergeCell ref="B1:N1"/>
    <mergeCell ref="C16:E16"/>
    <mergeCell ref="C17:E19"/>
    <mergeCell ref="A3:F3"/>
    <mergeCell ref="B8:B12"/>
    <mergeCell ref="A15:B16"/>
    <mergeCell ref="A6:E6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4"/>
  <dimension ref="A1:E56"/>
  <sheetViews>
    <sheetView showGridLines="0" zoomScale="115" zoomScaleNormal="115" workbookViewId="0">
      <selection activeCell="E12" sqref="E12"/>
    </sheetView>
  </sheetViews>
  <sheetFormatPr defaultRowHeight="12.75"/>
  <cols>
    <col min="1" max="1" width="118.140625" style="166" customWidth="1"/>
    <col min="2" max="2" width="17.28515625" style="149" customWidth="1"/>
    <col min="3" max="3" width="9.5703125" style="150" customWidth="1"/>
    <col min="4" max="4" width="9.140625" style="150"/>
    <col min="5" max="5" width="8.85546875" style="150" customWidth="1"/>
    <col min="6" max="16384" width="9.140625" style="150"/>
  </cols>
  <sheetData>
    <row r="1" spans="1:5" ht="20.25">
      <c r="A1" s="278" t="s">
        <v>2310</v>
      </c>
    </row>
    <row r="2" spans="1:5" ht="15.75">
      <c r="A2" s="151" t="s">
        <v>6</v>
      </c>
    </row>
    <row r="4" spans="1:5" ht="13.5" thickBot="1">
      <c r="A4" s="296"/>
    </row>
    <row r="5" spans="1:5">
      <c r="A5" s="152" t="s">
        <v>2164</v>
      </c>
      <c r="B5" s="153"/>
      <c r="C5" s="154"/>
      <c r="D5" s="154"/>
      <c r="E5" s="154"/>
    </row>
    <row r="6" spans="1:5">
      <c r="A6" s="297" t="s">
        <v>2165</v>
      </c>
      <c r="B6" s="153"/>
      <c r="C6" s="155"/>
      <c r="D6" s="155"/>
      <c r="E6" s="155"/>
    </row>
    <row r="7" spans="1:5">
      <c r="A7" s="297" t="s">
        <v>2166</v>
      </c>
      <c r="B7" s="153"/>
      <c r="C7" s="155"/>
      <c r="D7" s="155"/>
      <c r="E7" s="155"/>
    </row>
    <row r="8" spans="1:5">
      <c r="A8" s="297"/>
      <c r="B8" s="153"/>
      <c r="C8" s="155"/>
      <c r="D8" s="155"/>
      <c r="E8" s="155"/>
    </row>
    <row r="9" spans="1:5">
      <c r="A9" s="156" t="s">
        <v>2167</v>
      </c>
      <c r="B9" s="153"/>
      <c r="C9" s="154"/>
      <c r="D9" s="154"/>
      <c r="E9" s="154"/>
    </row>
    <row r="10" spans="1:5" ht="39" thickBot="1">
      <c r="A10" s="298" t="s">
        <v>2775</v>
      </c>
      <c r="B10" s="153"/>
      <c r="C10" s="155"/>
      <c r="D10" s="155"/>
      <c r="E10" s="155"/>
    </row>
    <row r="11" spans="1:5" ht="13.5" thickBot="1">
      <c r="A11" s="299"/>
      <c r="B11" s="153"/>
      <c r="C11" s="155"/>
      <c r="D11" s="155"/>
      <c r="E11" s="155"/>
    </row>
    <row r="12" spans="1:5">
      <c r="A12" s="300" t="s">
        <v>2168</v>
      </c>
      <c r="B12" s="153"/>
      <c r="C12" s="155"/>
      <c r="D12" s="155"/>
      <c r="E12" s="155"/>
    </row>
    <row r="13" spans="1:5" ht="25.5">
      <c r="A13" s="301" t="s">
        <v>2778</v>
      </c>
      <c r="B13" s="153"/>
      <c r="C13" s="155"/>
      <c r="D13" s="155"/>
      <c r="E13" s="155"/>
    </row>
    <row r="14" spans="1:5" ht="25.5">
      <c r="A14" s="302" t="s">
        <v>2779</v>
      </c>
      <c r="B14" s="153"/>
      <c r="C14" s="155"/>
      <c r="D14" s="155"/>
      <c r="E14" s="155"/>
    </row>
    <row r="15" spans="1:5" ht="25.5">
      <c r="A15" s="302" t="s">
        <v>2776</v>
      </c>
      <c r="B15" s="153"/>
      <c r="C15" s="155"/>
      <c r="D15" s="155"/>
      <c r="E15" s="155"/>
    </row>
    <row r="16" spans="1:5" ht="25.5">
      <c r="A16" s="302" t="s">
        <v>2780</v>
      </c>
      <c r="B16" s="153"/>
      <c r="C16" s="155"/>
      <c r="D16" s="155"/>
      <c r="E16" s="155"/>
    </row>
    <row r="17" spans="1:5" ht="2.25" customHeight="1">
      <c r="A17" s="303" t="s">
        <v>2777</v>
      </c>
      <c r="B17" s="153"/>
      <c r="C17" s="155"/>
      <c r="D17" s="155"/>
      <c r="E17" s="155"/>
    </row>
    <row r="18" spans="1:5" ht="12.95" customHeight="1" thickBot="1">
      <c r="A18" s="303"/>
      <c r="B18" s="153"/>
      <c r="C18" s="155"/>
      <c r="D18" s="155"/>
      <c r="E18" s="155"/>
    </row>
    <row r="19" spans="1:5" ht="8.25" customHeight="1" thickBot="1">
      <c r="A19" s="428" t="s">
        <v>2781</v>
      </c>
      <c r="B19" s="153"/>
      <c r="C19" s="155"/>
      <c r="D19" s="155"/>
      <c r="E19" s="155"/>
    </row>
    <row r="20" spans="1:5" ht="30.75" customHeight="1">
      <c r="A20" s="428"/>
      <c r="B20" s="153"/>
      <c r="C20" s="155"/>
      <c r="D20" s="155"/>
      <c r="E20" s="155"/>
    </row>
    <row r="21" spans="1:5" ht="17.25" customHeight="1">
      <c r="A21" s="303" t="s">
        <v>2169</v>
      </c>
      <c r="B21" s="153"/>
      <c r="C21" s="155"/>
      <c r="D21" s="155"/>
      <c r="E21" s="155"/>
    </row>
    <row r="22" spans="1:5" ht="13.5" thickBot="1">
      <c r="A22" s="304" t="s">
        <v>2170</v>
      </c>
      <c r="B22" s="153"/>
      <c r="C22" s="154"/>
      <c r="D22" s="154"/>
      <c r="E22" s="154"/>
    </row>
    <row r="23" spans="1:5" ht="13.5" thickBot="1">
      <c r="A23" s="157"/>
      <c r="B23" s="153"/>
      <c r="C23" s="154"/>
      <c r="D23" s="154"/>
      <c r="E23" s="154"/>
    </row>
    <row r="24" spans="1:5">
      <c r="A24" s="305" t="s">
        <v>2782</v>
      </c>
      <c r="B24" s="158"/>
      <c r="C24" s="159"/>
      <c r="D24" s="159"/>
      <c r="E24" s="159"/>
    </row>
    <row r="25" spans="1:5">
      <c r="A25" s="306" t="s">
        <v>2172</v>
      </c>
      <c r="B25" s="160" t="s">
        <v>2225</v>
      </c>
      <c r="C25" s="161"/>
      <c r="D25" s="159"/>
      <c r="E25" s="159"/>
    </row>
    <row r="26" spans="1:5" ht="13.5" thickBot="1">
      <c r="A26" s="307" t="s">
        <v>2173</v>
      </c>
      <c r="B26" s="203" t="s">
        <v>2225</v>
      </c>
      <c r="C26" s="202"/>
      <c r="D26" s="159"/>
      <c r="E26" s="159"/>
    </row>
    <row r="27" spans="1:5">
      <c r="A27" s="296"/>
      <c r="C27" s="159"/>
      <c r="D27" s="159"/>
      <c r="E27" s="159"/>
    </row>
    <row r="28" spans="1:5">
      <c r="A28" s="296"/>
      <c r="C28" s="159"/>
      <c r="D28" s="159"/>
      <c r="E28" s="159"/>
    </row>
    <row r="29" spans="1:5">
      <c r="A29" s="308" t="s">
        <v>2174</v>
      </c>
      <c r="B29" s="158"/>
      <c r="C29" s="159"/>
      <c r="D29" s="159"/>
      <c r="E29" s="159"/>
    </row>
    <row r="30" spans="1:5">
      <c r="A30" s="306" t="s">
        <v>2175</v>
      </c>
      <c r="B30" s="162"/>
      <c r="C30" s="159"/>
      <c r="D30" s="159"/>
      <c r="E30" s="159"/>
    </row>
    <row r="31" spans="1:5" ht="25.5">
      <c r="A31" s="306" t="s">
        <v>2176</v>
      </c>
      <c r="B31" s="163"/>
      <c r="C31" s="159"/>
      <c r="D31" s="159"/>
      <c r="E31" s="159"/>
    </row>
    <row r="32" spans="1:5" ht="26.25" customHeight="1">
      <c r="A32" s="306" t="s">
        <v>2230</v>
      </c>
      <c r="B32" s="204" t="s">
        <v>2226</v>
      </c>
      <c r="C32" s="159"/>
      <c r="D32" s="159"/>
      <c r="E32" s="159"/>
    </row>
    <row r="33" spans="1:5" ht="13.5" thickBot="1">
      <c r="A33" s="307" t="s">
        <v>2173</v>
      </c>
      <c r="B33" s="205" t="s">
        <v>2226</v>
      </c>
      <c r="C33" s="164"/>
      <c r="D33" s="159"/>
      <c r="E33" s="159"/>
    </row>
    <row r="34" spans="1:5">
      <c r="A34" s="309"/>
      <c r="B34" s="165"/>
      <c r="C34" s="164"/>
      <c r="D34" s="159"/>
      <c r="E34" s="159"/>
    </row>
    <row r="35" spans="1:5" ht="25.5" customHeight="1">
      <c r="A35" s="309"/>
      <c r="B35" s="165"/>
      <c r="C35" s="159"/>
      <c r="D35" s="159"/>
      <c r="E35" s="159"/>
    </row>
    <row r="36" spans="1:5" ht="89.25">
      <c r="A36" s="308" t="s">
        <v>2177</v>
      </c>
      <c r="B36" s="158"/>
      <c r="C36" s="159"/>
      <c r="D36" s="164"/>
      <c r="E36" s="164"/>
    </row>
    <row r="37" spans="1:5">
      <c r="A37" s="306" t="s">
        <v>2175</v>
      </c>
      <c r="B37" s="162"/>
      <c r="C37" s="159"/>
      <c r="D37" s="164"/>
      <c r="E37" s="164"/>
    </row>
    <row r="38" spans="1:5" ht="39.75" customHeight="1">
      <c r="A38" s="306" t="s">
        <v>2178</v>
      </c>
      <c r="B38" s="204" t="s">
        <v>2227</v>
      </c>
      <c r="C38" s="159"/>
      <c r="D38" s="159"/>
      <c r="E38" s="159"/>
    </row>
    <row r="39" spans="1:5" ht="21.75" customHeight="1">
      <c r="A39" s="310" t="s">
        <v>2179</v>
      </c>
      <c r="B39" s="204" t="s">
        <v>2228</v>
      </c>
      <c r="C39" s="164"/>
      <c r="D39" s="159"/>
      <c r="E39" s="159"/>
    </row>
    <row r="40" spans="1:5" ht="13.5" thickBot="1">
      <c r="A40" s="307" t="s">
        <v>2173</v>
      </c>
      <c r="B40" s="206" t="s">
        <v>2229</v>
      </c>
      <c r="D40" s="159"/>
      <c r="E40" s="159"/>
    </row>
    <row r="41" spans="1:5">
      <c r="D41" s="159"/>
      <c r="E41" s="159"/>
    </row>
    <row r="42" spans="1:5">
      <c r="D42" s="164"/>
      <c r="E42" s="164"/>
    </row>
    <row r="44" spans="1:5">
      <c r="A44" s="150"/>
      <c r="B44" s="150"/>
    </row>
    <row r="45" spans="1:5">
      <c r="A45" s="150"/>
      <c r="B45" s="150"/>
    </row>
    <row r="46" spans="1:5">
      <c r="A46" s="150"/>
      <c r="B46" s="150"/>
    </row>
    <row r="47" spans="1:5">
      <c r="A47" s="150"/>
      <c r="B47" s="150"/>
    </row>
    <row r="48" spans="1:5">
      <c r="A48" s="150"/>
      <c r="B48" s="150"/>
    </row>
    <row r="49" spans="1:2">
      <c r="A49" s="150"/>
      <c r="B49" s="150"/>
    </row>
    <row r="50" spans="1:2">
      <c r="A50" s="150"/>
      <c r="B50" s="150"/>
    </row>
    <row r="51" spans="1:2">
      <c r="A51" s="150"/>
      <c r="B51" s="150"/>
    </row>
    <row r="52" spans="1:2">
      <c r="A52" s="150"/>
      <c r="B52" s="150"/>
    </row>
    <row r="53" spans="1:2">
      <c r="A53" s="150"/>
      <c r="B53" s="150"/>
    </row>
    <row r="54" spans="1:2">
      <c r="A54" s="150"/>
      <c r="B54" s="150"/>
    </row>
    <row r="55" spans="1:2">
      <c r="A55" s="150"/>
      <c r="B55" s="150"/>
    </row>
    <row r="56" spans="1:2">
      <c r="A56" s="150"/>
      <c r="B56" s="150"/>
    </row>
  </sheetData>
  <sheetProtection password="C64B" sheet="1" objects="1" scenarios="1" sort="0"/>
  <mergeCells count="1">
    <mergeCell ref="A19:A20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5"/>
  <dimension ref="A1:K47"/>
  <sheetViews>
    <sheetView showGridLines="0" workbookViewId="0">
      <selection activeCell="N21" sqref="N21"/>
    </sheetView>
  </sheetViews>
  <sheetFormatPr defaultRowHeight="12.75"/>
  <cols>
    <col min="1" max="16384" width="9.140625" style="123"/>
  </cols>
  <sheetData>
    <row r="1" spans="1:11" ht="20.25">
      <c r="B1" s="429" t="s">
        <v>2310</v>
      </c>
      <c r="C1" s="429"/>
      <c r="D1" s="429"/>
      <c r="E1" s="429"/>
      <c r="F1" s="429"/>
      <c r="G1" s="429"/>
      <c r="H1" s="429"/>
      <c r="I1" s="429"/>
      <c r="J1" s="429"/>
      <c r="K1" s="429"/>
    </row>
    <row r="3" spans="1:11" ht="15.75">
      <c r="D3" s="167" t="s">
        <v>2182</v>
      </c>
    </row>
    <row r="5" spans="1:11">
      <c r="A5" s="168" t="s">
        <v>2183</v>
      </c>
    </row>
    <row r="7" spans="1:11">
      <c r="A7" s="169" t="s">
        <v>2184</v>
      </c>
    </row>
    <row r="8" spans="1:11">
      <c r="A8" s="169" t="s">
        <v>2185</v>
      </c>
    </row>
    <row r="9" spans="1:11">
      <c r="A9" s="169" t="s">
        <v>2766</v>
      </c>
    </row>
    <row r="10" spans="1:11">
      <c r="A10" s="169" t="s">
        <v>2767</v>
      </c>
    </row>
    <row r="11" spans="1:11">
      <c r="A11" s="169" t="s">
        <v>3044</v>
      </c>
    </row>
    <row r="12" spans="1:11">
      <c r="A12" s="169" t="s">
        <v>2186</v>
      </c>
    </row>
    <row r="13" spans="1:11">
      <c r="A13" s="169" t="s">
        <v>2187</v>
      </c>
    </row>
    <row r="14" spans="1:11">
      <c r="A14" s="169" t="s">
        <v>2768</v>
      </c>
    </row>
    <row r="15" spans="1:11">
      <c r="A15" s="169" t="s">
        <v>2796</v>
      </c>
    </row>
    <row r="16" spans="1:11">
      <c r="A16" s="169" t="s">
        <v>2769</v>
      </c>
    </row>
    <row r="17" spans="1:1">
      <c r="A17" s="169" t="s">
        <v>2770</v>
      </c>
    </row>
    <row r="18" spans="1:1">
      <c r="A18" s="169" t="s">
        <v>2771</v>
      </c>
    </row>
    <row r="19" spans="1:1">
      <c r="A19" s="169" t="s">
        <v>2772</v>
      </c>
    </row>
    <row r="20" spans="1:1">
      <c r="A20" s="169" t="s">
        <v>2773</v>
      </c>
    </row>
    <row r="21" spans="1:1">
      <c r="A21" s="169" t="s">
        <v>2210</v>
      </c>
    </row>
    <row r="22" spans="1:1">
      <c r="A22" s="169" t="s">
        <v>2211</v>
      </c>
    </row>
    <row r="23" spans="1:1">
      <c r="A23" s="169" t="s">
        <v>2774</v>
      </c>
    </row>
    <row r="25" spans="1:1">
      <c r="A25" s="169" t="s">
        <v>2188</v>
      </c>
    </row>
    <row r="26" spans="1:1">
      <c r="A26" s="169" t="s">
        <v>2189</v>
      </c>
    </row>
    <row r="27" spans="1:1">
      <c r="A27" s="169" t="s">
        <v>2190</v>
      </c>
    </row>
    <row r="28" spans="1:1">
      <c r="A28" s="169" t="s">
        <v>2191</v>
      </c>
    </row>
    <row r="30" spans="1:1">
      <c r="A30" s="169" t="s">
        <v>2192</v>
      </c>
    </row>
    <row r="32" spans="1:1">
      <c r="A32" s="169" t="s">
        <v>2193</v>
      </c>
    </row>
    <row r="34" spans="1:1">
      <c r="A34" s="170" t="s">
        <v>2171</v>
      </c>
    </row>
    <row r="36" spans="1:1">
      <c r="A36" s="169" t="s">
        <v>2194</v>
      </c>
    </row>
    <row r="37" spans="1:1">
      <c r="A37" s="169" t="s">
        <v>2275</v>
      </c>
    </row>
    <row r="38" spans="1:1">
      <c r="A38" s="169"/>
    </row>
    <row r="39" spans="1:1">
      <c r="A39" s="169" t="s">
        <v>2195</v>
      </c>
    </row>
    <row r="40" spans="1:1">
      <c r="A40" s="169" t="s">
        <v>2196</v>
      </c>
    </row>
    <row r="41" spans="1:1">
      <c r="A41" s="169"/>
    </row>
    <row r="42" spans="1:1">
      <c r="A42" s="169" t="s">
        <v>2765</v>
      </c>
    </row>
    <row r="43" spans="1:1">
      <c r="A43" s="169" t="s">
        <v>2197</v>
      </c>
    </row>
    <row r="46" spans="1:1">
      <c r="A46" s="169"/>
    </row>
    <row r="47" spans="1:1">
      <c r="A47" s="169"/>
    </row>
  </sheetData>
  <sheetProtection password="C47F" sheet="1" formatCells="0" formatColumns="0" formatRows="0" insertColumns="0" insertRows="0" insertHyperlinks="0" deleteColumns="0" deleteRows="0" sort="0" autoFilter="0" pivotTables="0"/>
  <mergeCells count="1">
    <mergeCell ref="B1:K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O159"/>
  <sheetViews>
    <sheetView showGridLines="0" zoomScale="115" zoomScaleNormal="115" workbookViewId="0">
      <selection activeCell="E3" sqref="E3"/>
    </sheetView>
  </sheetViews>
  <sheetFormatPr defaultRowHeight="12.75"/>
  <cols>
    <col min="1" max="1" width="18.85546875" customWidth="1"/>
    <col min="2" max="2" width="47.42578125" customWidth="1"/>
    <col min="3" max="3" width="23.42578125" customWidth="1"/>
    <col min="4" max="6" width="10" customWidth="1"/>
    <col min="7" max="7" width="51.140625" customWidth="1"/>
    <col min="8" max="8" width="29" customWidth="1"/>
    <col min="9" max="9" width="50.28515625" customWidth="1"/>
    <col min="12" max="12" width="46.42578125" customWidth="1"/>
  </cols>
  <sheetData>
    <row r="1" spans="1:15" ht="67.5">
      <c r="A1" s="8" t="s">
        <v>12</v>
      </c>
      <c r="B1" s="9" t="s">
        <v>13</v>
      </c>
      <c r="C1" s="9" t="s">
        <v>14</v>
      </c>
      <c r="D1" s="9" t="s">
        <v>15</v>
      </c>
      <c r="E1" s="9" t="s">
        <v>16</v>
      </c>
      <c r="F1" s="10" t="s">
        <v>17</v>
      </c>
    </row>
    <row r="2" spans="1:15">
      <c r="A2" s="11"/>
      <c r="B2" s="12"/>
      <c r="C2" s="12"/>
      <c r="D2" s="13"/>
      <c r="E2" s="13"/>
      <c r="F2" s="14"/>
      <c r="G2" s="12"/>
      <c r="L2" s="12" t="s">
        <v>18</v>
      </c>
      <c r="M2" s="13">
        <v>4925</v>
      </c>
      <c r="N2" s="13">
        <v>5277</v>
      </c>
      <c r="O2" s="14">
        <v>7036</v>
      </c>
    </row>
    <row r="3" spans="1:15">
      <c r="A3" s="15">
        <v>20</v>
      </c>
      <c r="B3" s="16" t="s">
        <v>19</v>
      </c>
      <c r="C3" s="17" t="s">
        <v>18</v>
      </c>
      <c r="D3" s="13">
        <f>M2</f>
        <v>4925</v>
      </c>
      <c r="E3" s="13">
        <f>N2</f>
        <v>5277</v>
      </c>
      <c r="F3" s="13">
        <f>O2</f>
        <v>7036</v>
      </c>
      <c r="G3" s="12" t="s">
        <v>18</v>
      </c>
      <c r="L3" s="18" t="s">
        <v>20</v>
      </c>
      <c r="M3" s="19">
        <v>2463</v>
      </c>
      <c r="N3" s="19">
        <v>2638</v>
      </c>
      <c r="O3" s="20">
        <v>3518</v>
      </c>
    </row>
    <row r="4" spans="1:15">
      <c r="A4" s="15">
        <v>40</v>
      </c>
      <c r="B4" s="16" t="s">
        <v>21</v>
      </c>
      <c r="C4" s="17" t="s">
        <v>22</v>
      </c>
      <c r="D4" s="21">
        <f>M$2+M$3</f>
        <v>7388</v>
      </c>
      <c r="E4" s="21">
        <f>N$2+N$3</f>
        <v>7915</v>
      </c>
      <c r="F4" s="21">
        <f>O$2+O$3</f>
        <v>10554</v>
      </c>
      <c r="G4" s="12" t="s">
        <v>23</v>
      </c>
      <c r="L4" s="18" t="s">
        <v>24</v>
      </c>
      <c r="M4" s="19">
        <v>10315</v>
      </c>
      <c r="N4" s="19">
        <v>11052</v>
      </c>
      <c r="O4" s="20">
        <v>14736</v>
      </c>
    </row>
    <row r="5" spans="1:15">
      <c r="A5" s="15">
        <v>60</v>
      </c>
      <c r="B5" s="16" t="s">
        <v>25</v>
      </c>
      <c r="C5" s="17" t="s">
        <v>26</v>
      </c>
      <c r="D5" s="21">
        <f>M$2+2*M$3</f>
        <v>9851</v>
      </c>
      <c r="E5" s="21">
        <f>N$2+2*N$3</f>
        <v>10553</v>
      </c>
      <c r="F5" s="21">
        <f>O$2+2*O$3</f>
        <v>14072</v>
      </c>
      <c r="G5" s="12" t="s">
        <v>27</v>
      </c>
      <c r="L5" s="18" t="s">
        <v>28</v>
      </c>
      <c r="M5" s="19">
        <v>22202</v>
      </c>
      <c r="N5" s="19">
        <v>23787</v>
      </c>
      <c r="O5" s="20">
        <v>31717</v>
      </c>
    </row>
    <row r="6" spans="1:15">
      <c r="A6" s="15">
        <v>80</v>
      </c>
      <c r="B6" s="16" t="s">
        <v>29</v>
      </c>
      <c r="C6" s="17"/>
      <c r="D6" s="21">
        <f>M$2+3*M$3</f>
        <v>12314</v>
      </c>
      <c r="E6" s="21">
        <f>N$2+3*N$3</f>
        <v>13191</v>
      </c>
      <c r="F6" s="21">
        <f>O$2+3*O$3</f>
        <v>17590</v>
      </c>
      <c r="G6" s="12" t="s">
        <v>30</v>
      </c>
      <c r="L6" s="22" t="s">
        <v>31</v>
      </c>
      <c r="M6" s="23">
        <v>75117</v>
      </c>
      <c r="N6" s="23">
        <v>80482</v>
      </c>
      <c r="O6" s="24">
        <v>107310</v>
      </c>
    </row>
    <row r="7" spans="1:15">
      <c r="A7" s="15">
        <v>100</v>
      </c>
      <c r="B7" s="16" t="s">
        <v>32</v>
      </c>
      <c r="C7" s="17"/>
      <c r="D7" s="21">
        <f>M$2+4*M$3</f>
        <v>14777</v>
      </c>
      <c r="E7" s="21">
        <f>N$2+4*N$3</f>
        <v>15829</v>
      </c>
      <c r="F7" s="21">
        <f>O$2+4*O$3</f>
        <v>21108</v>
      </c>
      <c r="G7" s="12" t="s">
        <v>33</v>
      </c>
    </row>
    <row r="8" spans="1:15">
      <c r="A8" s="15">
        <v>120</v>
      </c>
      <c r="B8" s="16" t="s">
        <v>34</v>
      </c>
      <c r="C8" s="17"/>
      <c r="D8" s="21">
        <f>M$2+M$4</f>
        <v>15240</v>
      </c>
      <c r="E8" s="21">
        <f>N$2+N$4</f>
        <v>16329</v>
      </c>
      <c r="F8" s="21">
        <f>O$2+O$4</f>
        <v>21772</v>
      </c>
      <c r="G8" s="12" t="s">
        <v>35</v>
      </c>
    </row>
    <row r="9" spans="1:15">
      <c r="A9" s="15">
        <v>140</v>
      </c>
      <c r="B9" s="16" t="s">
        <v>36</v>
      </c>
      <c r="C9" s="17"/>
      <c r="D9" s="21">
        <f>M$2+M$4+M$3</f>
        <v>17703</v>
      </c>
      <c r="E9" s="21">
        <f>N$2+N$4+N$3</f>
        <v>18967</v>
      </c>
      <c r="F9" s="21">
        <f>O$2+O$4+O$3</f>
        <v>25290</v>
      </c>
      <c r="G9" s="12" t="s">
        <v>37</v>
      </c>
    </row>
    <row r="10" spans="1:15">
      <c r="A10" s="15">
        <v>160</v>
      </c>
      <c r="B10" s="16" t="s">
        <v>38</v>
      </c>
      <c r="C10" s="17"/>
      <c r="D10" s="21">
        <f>M$2+M$4+2*M$3</f>
        <v>20166</v>
      </c>
      <c r="E10" s="21">
        <f>N$2+N$4+2*N$3</f>
        <v>21605</v>
      </c>
      <c r="F10" s="21">
        <f>O$2+O$4+2*O$3</f>
        <v>28808</v>
      </c>
      <c r="G10" s="12" t="s">
        <v>39</v>
      </c>
    </row>
    <row r="11" spans="1:15">
      <c r="A11" s="15">
        <v>180</v>
      </c>
      <c r="B11" s="16" t="s">
        <v>40</v>
      </c>
      <c r="C11" s="17"/>
      <c r="D11" s="21">
        <f>M$2+M$4+3*M$3</f>
        <v>22629</v>
      </c>
      <c r="E11" s="21">
        <f>N$2+N$4+3*N$3</f>
        <v>24243</v>
      </c>
      <c r="F11" s="21">
        <f>O$2+O$4+3*O$3</f>
        <v>32326</v>
      </c>
      <c r="G11" s="12" t="s">
        <v>41</v>
      </c>
    </row>
    <row r="12" spans="1:15">
      <c r="A12" s="15">
        <v>200</v>
      </c>
      <c r="B12" s="16" t="s">
        <v>42</v>
      </c>
      <c r="C12" s="17"/>
      <c r="D12" s="21">
        <f>M$2+M$4+4*M$3</f>
        <v>25092</v>
      </c>
      <c r="E12" s="21">
        <f>N$2+N$4+4*N$3</f>
        <v>26881</v>
      </c>
      <c r="F12" s="21">
        <f>O$2+O$4+4*O$3</f>
        <v>35844</v>
      </c>
      <c r="G12" s="12" t="s">
        <v>43</v>
      </c>
    </row>
    <row r="13" spans="1:15">
      <c r="A13" s="15">
        <v>220</v>
      </c>
      <c r="B13" s="16" t="s">
        <v>44</v>
      </c>
      <c r="C13" s="17"/>
      <c r="D13" s="21">
        <f>M$2+2*M$4</f>
        <v>25555</v>
      </c>
      <c r="E13" s="21">
        <f>N$2+2*N$4</f>
        <v>27381</v>
      </c>
      <c r="F13" s="21">
        <f>O$2+2*O$4</f>
        <v>36508</v>
      </c>
      <c r="G13" s="12" t="s">
        <v>45</v>
      </c>
    </row>
    <row r="14" spans="1:15">
      <c r="A14" s="15">
        <v>270</v>
      </c>
      <c r="B14" s="16" t="s">
        <v>46</v>
      </c>
      <c r="C14" s="17"/>
      <c r="D14" s="21">
        <f>M$2+M$5</f>
        <v>27127</v>
      </c>
      <c r="E14" s="21">
        <f>N$2+N$5</f>
        <v>29064</v>
      </c>
      <c r="F14" s="21">
        <f>O$2+O$5</f>
        <v>38753</v>
      </c>
      <c r="G14" s="12" t="s">
        <v>47</v>
      </c>
    </row>
    <row r="15" spans="1:15">
      <c r="A15" s="15">
        <v>290</v>
      </c>
      <c r="B15" s="16" t="s">
        <v>48</v>
      </c>
      <c r="C15" s="17"/>
      <c r="D15" s="21">
        <f>M$2+M$5+M$3</f>
        <v>29590</v>
      </c>
      <c r="E15" s="21">
        <f>N$2+N$5+N$3</f>
        <v>31702</v>
      </c>
      <c r="F15" s="21">
        <f>O$2+O$5+O$3</f>
        <v>42271</v>
      </c>
      <c r="G15" s="12" t="s">
        <v>49</v>
      </c>
    </row>
    <row r="16" spans="1:15">
      <c r="A16" s="15">
        <v>310</v>
      </c>
      <c r="B16" s="16" t="s">
        <v>50</v>
      </c>
      <c r="C16" s="17"/>
      <c r="D16" s="21">
        <f>M$2+M$5+2*M$3</f>
        <v>32053</v>
      </c>
      <c r="E16" s="21">
        <f>N$2+N$5+2*N$3</f>
        <v>34340</v>
      </c>
      <c r="F16" s="21">
        <f>O$2+O$5+2*O$3</f>
        <v>45789</v>
      </c>
      <c r="G16" s="12" t="s">
        <v>51</v>
      </c>
    </row>
    <row r="17" spans="1:7">
      <c r="A17" s="15">
        <v>330</v>
      </c>
      <c r="B17" s="16" t="s">
        <v>52</v>
      </c>
      <c r="C17" s="17"/>
      <c r="D17" s="21">
        <f>M$2+M$5+3*M$3</f>
        <v>34516</v>
      </c>
      <c r="E17" s="21">
        <f>N$2+N$5+3*N$3</f>
        <v>36978</v>
      </c>
      <c r="F17" s="21">
        <f>O$2+O$5+3*O$3</f>
        <v>49307</v>
      </c>
      <c r="G17" s="12" t="s">
        <v>53</v>
      </c>
    </row>
    <row r="18" spans="1:7">
      <c r="A18" s="15">
        <v>350</v>
      </c>
      <c r="B18" s="16" t="s">
        <v>54</v>
      </c>
      <c r="C18" s="17"/>
      <c r="D18" s="21">
        <f>M$2+M$5+4*M$3</f>
        <v>36979</v>
      </c>
      <c r="E18" s="21">
        <f>N$2+N$5+4*N$3</f>
        <v>39616</v>
      </c>
      <c r="F18" s="21">
        <f>O$2+O$5+4*O$3</f>
        <v>52825</v>
      </c>
      <c r="G18" s="12" t="s">
        <v>55</v>
      </c>
    </row>
    <row r="19" spans="1:7">
      <c r="A19" s="15">
        <v>370</v>
      </c>
      <c r="B19" s="16" t="s">
        <v>56</v>
      </c>
      <c r="C19" s="17"/>
      <c r="D19" s="21">
        <f>M$2+M$5+M$4</f>
        <v>37442</v>
      </c>
      <c r="E19" s="21">
        <f>N$2+N$5+N$4</f>
        <v>40116</v>
      </c>
      <c r="F19" s="21">
        <f>O$2+O$5+O$4</f>
        <v>53489</v>
      </c>
      <c r="G19" s="12" t="s">
        <v>57</v>
      </c>
    </row>
    <row r="20" spans="1:7">
      <c r="A20" s="15">
        <v>390</v>
      </c>
      <c r="B20" s="16" t="s">
        <v>58</v>
      </c>
      <c r="C20" s="17"/>
      <c r="D20" s="21">
        <f>M$2+M$5+M$4+M$3</f>
        <v>39905</v>
      </c>
      <c r="E20" s="21">
        <f>N$2+N$5+N$4+N$3</f>
        <v>42754</v>
      </c>
      <c r="F20" s="21">
        <f>O$2+O$5+O$4+O$3</f>
        <v>57007</v>
      </c>
      <c r="G20" s="12" t="s">
        <v>59</v>
      </c>
    </row>
    <row r="21" spans="1:7">
      <c r="A21" s="15">
        <v>410</v>
      </c>
      <c r="B21" s="16" t="s">
        <v>60</v>
      </c>
      <c r="C21" s="17"/>
      <c r="D21" s="21">
        <f>M$2+M$5+M$4+2*M$3</f>
        <v>42368</v>
      </c>
      <c r="E21" s="21">
        <f>N$2+N$5+N$4+2*N$3</f>
        <v>45392</v>
      </c>
      <c r="F21" s="21">
        <f>O$2+O$5+O$4+2*O$3</f>
        <v>60525</v>
      </c>
      <c r="G21" s="12" t="s">
        <v>61</v>
      </c>
    </row>
    <row r="22" spans="1:7">
      <c r="A22" s="15">
        <v>430</v>
      </c>
      <c r="B22" s="16" t="s">
        <v>62</v>
      </c>
      <c r="C22" s="17"/>
      <c r="D22" s="21">
        <f>M$2+M$5+M$4+3*M$3</f>
        <v>44831</v>
      </c>
      <c r="E22" s="21">
        <f>N$2+N$5+N$4+3*N$3</f>
        <v>48030</v>
      </c>
      <c r="F22" s="21">
        <f>O$2+O$5+O$4+3*O$3</f>
        <v>64043</v>
      </c>
      <c r="G22" s="12" t="s">
        <v>63</v>
      </c>
    </row>
    <row r="23" spans="1:7">
      <c r="A23" s="15">
        <v>450</v>
      </c>
      <c r="B23" s="16" t="s">
        <v>64</v>
      </c>
      <c r="C23" s="17"/>
      <c r="D23" s="21">
        <f>M$2+M$5+M$4+4*M$3</f>
        <v>47294</v>
      </c>
      <c r="E23" s="21">
        <f>N$2+N$5+N$4+4*N$3</f>
        <v>50668</v>
      </c>
      <c r="F23" s="21">
        <f>O$2+O$5+O$4+4*O$3</f>
        <v>67561</v>
      </c>
      <c r="G23" s="12" t="s">
        <v>65</v>
      </c>
    </row>
    <row r="24" spans="1:7">
      <c r="A24" s="15">
        <v>470</v>
      </c>
      <c r="B24" s="16" t="s">
        <v>66</v>
      </c>
      <c r="C24" s="17"/>
      <c r="D24" s="21">
        <f>M$2+M$5+2*M$4</f>
        <v>47757</v>
      </c>
      <c r="E24" s="21">
        <f>N$2+N$5+2*N$4</f>
        <v>51168</v>
      </c>
      <c r="F24" s="21">
        <f>O$2+O$5+2*O$4</f>
        <v>68225</v>
      </c>
      <c r="G24" s="12" t="s">
        <v>67</v>
      </c>
    </row>
    <row r="25" spans="1:7">
      <c r="A25" s="15">
        <v>520</v>
      </c>
      <c r="B25" s="16" t="s">
        <v>68</v>
      </c>
      <c r="C25" s="17"/>
      <c r="D25" s="21">
        <f>M$2+2*M$5</f>
        <v>49329</v>
      </c>
      <c r="E25" s="21">
        <f>N$2+2*N$5</f>
        <v>52851</v>
      </c>
      <c r="F25" s="21">
        <f>O$2+2*O$5</f>
        <v>70470</v>
      </c>
      <c r="G25" s="12" t="s">
        <v>69</v>
      </c>
    </row>
    <row r="26" spans="1:7">
      <c r="A26" s="15">
        <v>540</v>
      </c>
      <c r="B26" s="16" t="s">
        <v>70</v>
      </c>
      <c r="C26" s="17"/>
      <c r="D26" s="21">
        <f>M$2+2*M$5+M$3</f>
        <v>51792</v>
      </c>
      <c r="E26" s="21">
        <f>N$2+2*N$5+N$3</f>
        <v>55489</v>
      </c>
      <c r="F26" s="21">
        <f>O$2+2*O$5+O$3</f>
        <v>73988</v>
      </c>
      <c r="G26" s="12" t="s">
        <v>71</v>
      </c>
    </row>
    <row r="27" spans="1:7">
      <c r="A27" s="15">
        <v>560</v>
      </c>
      <c r="B27" s="16" t="s">
        <v>72</v>
      </c>
      <c r="C27" s="17"/>
      <c r="D27" s="21">
        <f>M$2+2*M$5+2*M$3</f>
        <v>54255</v>
      </c>
      <c r="E27" s="21">
        <f>N$2+2*N$5+2*N$3</f>
        <v>58127</v>
      </c>
      <c r="F27" s="21">
        <f>O$2+2*O$5+2*O$3</f>
        <v>77506</v>
      </c>
      <c r="G27" s="12" t="s">
        <v>73</v>
      </c>
    </row>
    <row r="28" spans="1:7">
      <c r="A28" s="15">
        <v>580</v>
      </c>
      <c r="B28" s="16" t="s">
        <v>74</v>
      </c>
      <c r="C28" s="17"/>
      <c r="D28" s="21">
        <f>M$2+2*M$5+3*M$3</f>
        <v>56718</v>
      </c>
      <c r="E28" s="21">
        <f>N$2+2*N$5+3*N$3</f>
        <v>60765</v>
      </c>
      <c r="F28" s="21">
        <f>O$2+2*O$5+3*O$3</f>
        <v>81024</v>
      </c>
      <c r="G28" s="12" t="s">
        <v>75</v>
      </c>
    </row>
    <row r="29" spans="1:7">
      <c r="A29" s="15">
        <v>600</v>
      </c>
      <c r="B29" s="16" t="s">
        <v>76</v>
      </c>
      <c r="C29" s="17"/>
      <c r="D29" s="21">
        <f>M$2+2*M$5+4*M$3</f>
        <v>59181</v>
      </c>
      <c r="E29" s="21">
        <f>N$2+2*N$5+4*N$3</f>
        <v>63403</v>
      </c>
      <c r="F29" s="21">
        <f>O$2+2*O$5+4*O$3</f>
        <v>84542</v>
      </c>
      <c r="G29" s="12" t="s">
        <v>77</v>
      </c>
    </row>
    <row r="30" spans="1:7">
      <c r="A30" s="15">
        <v>620</v>
      </c>
      <c r="B30" s="16" t="s">
        <v>78</v>
      </c>
      <c r="C30" s="17"/>
      <c r="D30" s="21">
        <f>M$2+2*M$5+M$4</f>
        <v>59644</v>
      </c>
      <c r="E30" s="21">
        <f>N$2+2*N$5+N$4</f>
        <v>63903</v>
      </c>
      <c r="F30" s="21">
        <f>O$2+2*O$5+O$4</f>
        <v>85206</v>
      </c>
      <c r="G30" s="12" t="s">
        <v>79</v>
      </c>
    </row>
    <row r="31" spans="1:7">
      <c r="A31" s="15">
        <v>640</v>
      </c>
      <c r="B31" s="16" t="s">
        <v>80</v>
      </c>
      <c r="C31" s="17"/>
      <c r="D31" s="21">
        <f>M$2+2*M$5+M$4+M$3</f>
        <v>62107</v>
      </c>
      <c r="E31" s="21">
        <f>N$2+2*N$5+N$4+N$3</f>
        <v>66541</v>
      </c>
      <c r="F31" s="21">
        <f>O$2+2*O$5+O$4+O$3</f>
        <v>88724</v>
      </c>
      <c r="G31" s="12" t="s">
        <v>81</v>
      </c>
    </row>
    <row r="32" spans="1:7">
      <c r="A32" s="15">
        <v>660</v>
      </c>
      <c r="B32" s="16" t="s">
        <v>82</v>
      </c>
      <c r="C32" s="17"/>
      <c r="D32" s="21">
        <f>M$2+2*M$5+M$4+2*M$3</f>
        <v>64570</v>
      </c>
      <c r="E32" s="21">
        <f>N$2+2*N$5+N$4+2*N$3</f>
        <v>69179</v>
      </c>
      <c r="F32" s="21">
        <f>O$2+2*O$5+O$4+2*O$3</f>
        <v>92242</v>
      </c>
      <c r="G32" s="12" t="s">
        <v>83</v>
      </c>
    </row>
    <row r="33" spans="1:7">
      <c r="A33" s="15">
        <v>680</v>
      </c>
      <c r="B33" s="16" t="s">
        <v>84</v>
      </c>
      <c r="C33" s="17"/>
      <c r="D33" s="21">
        <f>M$2+2*M$5+M$4+3*M$3</f>
        <v>67033</v>
      </c>
      <c r="E33" s="21">
        <f>N$2+2*N$5+N$4+3*N$3</f>
        <v>71817</v>
      </c>
      <c r="F33" s="21">
        <f>O$2+2*O$5+O$4+3*O$3</f>
        <v>95760</v>
      </c>
      <c r="G33" s="12" t="s">
        <v>85</v>
      </c>
    </row>
    <row r="34" spans="1:7">
      <c r="A34" s="15">
        <v>700</v>
      </c>
      <c r="B34" s="16" t="s">
        <v>86</v>
      </c>
      <c r="C34" s="17"/>
      <c r="D34" s="21">
        <f>M$2+2*M$5+M$4+4*M$3</f>
        <v>69496</v>
      </c>
      <c r="E34" s="21">
        <f>N$2+2*N$5+N$4+4*N$3</f>
        <v>74455</v>
      </c>
      <c r="F34" s="21">
        <f>O$2+2*O$5+O$4+4*O$3</f>
        <v>99278</v>
      </c>
      <c r="G34" s="12" t="s">
        <v>87</v>
      </c>
    </row>
    <row r="35" spans="1:7">
      <c r="A35" s="15">
        <v>720</v>
      </c>
      <c r="B35" s="16" t="s">
        <v>88</v>
      </c>
      <c r="C35" s="17"/>
      <c r="D35" s="21">
        <f>M$2+2*M$5+2*M$4</f>
        <v>69959</v>
      </c>
      <c r="E35" s="21">
        <f>N$2+2*N$5+2*N$4</f>
        <v>74955</v>
      </c>
      <c r="F35" s="21">
        <f>O$2+2*O$5+2*O$4</f>
        <v>99942</v>
      </c>
      <c r="G35" s="12" t="s">
        <v>89</v>
      </c>
    </row>
    <row r="36" spans="1:7">
      <c r="A36" s="15">
        <v>770</v>
      </c>
      <c r="B36" s="16" t="s">
        <v>90</v>
      </c>
      <c r="C36" s="17"/>
      <c r="D36" s="21">
        <f>M$2+3*M$5</f>
        <v>71531</v>
      </c>
      <c r="E36" s="21">
        <f>N$2+3*N$5</f>
        <v>76638</v>
      </c>
      <c r="F36" s="21">
        <f>O$2+3*O$5</f>
        <v>102187</v>
      </c>
      <c r="G36" s="12" t="s">
        <v>91</v>
      </c>
    </row>
    <row r="37" spans="1:7">
      <c r="A37" s="15">
        <v>790</v>
      </c>
      <c r="B37" s="16" t="s">
        <v>92</v>
      </c>
      <c r="C37" s="17"/>
      <c r="D37" s="21">
        <f>M$2+3*M$5+M$3</f>
        <v>73994</v>
      </c>
      <c r="E37" s="21">
        <f>N$2+3*N$5+N$3</f>
        <v>79276</v>
      </c>
      <c r="F37" s="21">
        <f>O$2+3*O$5+O$3</f>
        <v>105705</v>
      </c>
      <c r="G37" s="12" t="s">
        <v>93</v>
      </c>
    </row>
    <row r="38" spans="1:7">
      <c r="A38" s="15">
        <v>810</v>
      </c>
      <c r="B38" s="16" t="s">
        <v>94</v>
      </c>
      <c r="C38" s="17"/>
      <c r="D38" s="21">
        <f>M$2+3*M$5+2*M$3</f>
        <v>76457</v>
      </c>
      <c r="E38" s="21">
        <f>N$2+3*N$5+2*N$3</f>
        <v>81914</v>
      </c>
      <c r="F38" s="21">
        <f>O$2+3*O$5+2*O$3</f>
        <v>109223</v>
      </c>
      <c r="G38" s="12" t="s">
        <v>95</v>
      </c>
    </row>
    <row r="39" spans="1:7">
      <c r="A39" s="15">
        <v>830</v>
      </c>
      <c r="B39" s="16" t="s">
        <v>96</v>
      </c>
      <c r="C39" s="17"/>
      <c r="D39" s="21">
        <f>M$2+3*M$5+3*M$3</f>
        <v>78920</v>
      </c>
      <c r="E39" s="21">
        <f>N$2+3*N$5+3*N$3</f>
        <v>84552</v>
      </c>
      <c r="F39" s="21">
        <f>O$2+3*O$5+3*O$3</f>
        <v>112741</v>
      </c>
      <c r="G39" s="12" t="s">
        <v>97</v>
      </c>
    </row>
    <row r="40" spans="1:7">
      <c r="A40" s="15">
        <v>1000</v>
      </c>
      <c r="B40" s="16" t="s">
        <v>98</v>
      </c>
      <c r="C40" s="17"/>
      <c r="D40" s="21">
        <f>M$2+M$6</f>
        <v>80042</v>
      </c>
      <c r="E40" s="21">
        <f>N$2+N$6</f>
        <v>85759</v>
      </c>
      <c r="F40" s="21">
        <f>O$2+O$6</f>
        <v>114346</v>
      </c>
      <c r="G40" s="12" t="s">
        <v>99</v>
      </c>
    </row>
    <row r="42" spans="1:7">
      <c r="A42" s="25">
        <v>11000</v>
      </c>
      <c r="B42" s="25">
        <v>11000</v>
      </c>
      <c r="C42" s="25" t="s">
        <v>100</v>
      </c>
      <c r="D42" s="26">
        <v>208509</v>
      </c>
      <c r="E42" s="26">
        <v>223402</v>
      </c>
      <c r="F42" s="27">
        <v>297870</v>
      </c>
      <c r="G42" s="28" t="s">
        <v>101</v>
      </c>
    </row>
    <row r="43" spans="1:7">
      <c r="A43" s="25">
        <v>10250</v>
      </c>
      <c r="B43" s="25">
        <v>10250</v>
      </c>
      <c r="C43" s="29" t="s">
        <v>102</v>
      </c>
      <c r="D43" s="30">
        <v>60332</v>
      </c>
      <c r="E43" s="30">
        <v>64641</v>
      </c>
      <c r="F43" s="31">
        <v>86188</v>
      </c>
      <c r="G43" s="32" t="s">
        <v>103</v>
      </c>
    </row>
    <row r="44" spans="1:7">
      <c r="A44" s="25">
        <v>10100</v>
      </c>
      <c r="B44" s="25">
        <v>10100</v>
      </c>
      <c r="C44" s="29" t="s">
        <v>104</v>
      </c>
      <c r="D44" s="30">
        <v>28551</v>
      </c>
      <c r="E44" s="30">
        <v>30590</v>
      </c>
      <c r="F44" s="31">
        <v>40787</v>
      </c>
      <c r="G44" s="18" t="s">
        <v>105</v>
      </c>
    </row>
    <row r="45" spans="1:7">
      <c r="A45" s="33">
        <v>1000</v>
      </c>
      <c r="B45" s="33">
        <v>1000</v>
      </c>
      <c r="C45" s="34" t="s">
        <v>106</v>
      </c>
      <c r="D45" s="35">
        <f>F45*0.7</f>
        <v>352800</v>
      </c>
      <c r="E45" s="36">
        <f>F45*0.75</f>
        <v>378000</v>
      </c>
      <c r="F45" s="31">
        <v>504000</v>
      </c>
      <c r="G45" s="18" t="s">
        <v>107</v>
      </c>
    </row>
    <row r="46" spans="1:7">
      <c r="A46" s="33">
        <v>250</v>
      </c>
      <c r="B46" s="33">
        <v>250</v>
      </c>
      <c r="C46" s="33" t="s">
        <v>108</v>
      </c>
      <c r="D46" s="36">
        <f>F46*0.7</f>
        <v>201600</v>
      </c>
      <c r="E46" s="36">
        <f>F46*0.75</f>
        <v>216000</v>
      </c>
      <c r="F46" s="31">
        <v>288000</v>
      </c>
      <c r="G46" s="18" t="s">
        <v>109</v>
      </c>
    </row>
    <row r="47" spans="1:7">
      <c r="A47" s="37">
        <v>100</v>
      </c>
      <c r="B47" s="37">
        <v>100</v>
      </c>
      <c r="C47" s="38" t="s">
        <v>110</v>
      </c>
      <c r="D47" s="39">
        <f>F47*0.7</f>
        <v>118299.99999999999</v>
      </c>
      <c r="E47" s="39">
        <f>F47*0.75</f>
        <v>126750</v>
      </c>
      <c r="F47" s="40">
        <v>169000</v>
      </c>
      <c r="G47" s="22" t="s">
        <v>111</v>
      </c>
    </row>
    <row r="50" spans="1:7">
      <c r="C50" t="s">
        <v>112</v>
      </c>
    </row>
    <row r="51" spans="1:7">
      <c r="A51">
        <v>10</v>
      </c>
      <c r="B51" s="16" t="s">
        <v>113</v>
      </c>
      <c r="C51" s="16"/>
      <c r="D51" s="16">
        <f>M$69</f>
        <v>3568</v>
      </c>
      <c r="E51" s="16">
        <f>N$69</f>
        <v>3823</v>
      </c>
      <c r="F51" s="16">
        <f>O$69</f>
        <v>5097</v>
      </c>
      <c r="G51" s="12" t="s">
        <v>112</v>
      </c>
    </row>
    <row r="52" spans="1:7">
      <c r="A52">
        <v>15</v>
      </c>
      <c r="B52" s="16" t="s">
        <v>114</v>
      </c>
      <c r="C52" s="16"/>
      <c r="D52" s="16">
        <f>M$69+M$70</f>
        <v>4673</v>
      </c>
      <c r="E52" s="16">
        <f>N$69+N$70</f>
        <v>5007</v>
      </c>
      <c r="F52" s="16">
        <f>O$69+O$70</f>
        <v>6676</v>
      </c>
      <c r="G52" s="41" t="s">
        <v>115</v>
      </c>
    </row>
    <row r="53" spans="1:7">
      <c r="A53">
        <v>20</v>
      </c>
      <c r="B53" s="16" t="s">
        <v>116</v>
      </c>
      <c r="C53" s="16"/>
      <c r="D53" s="16">
        <f>M$69+2*M$70</f>
        <v>5778</v>
      </c>
      <c r="E53" s="16">
        <f>N$69+2*N$70</f>
        <v>6191</v>
      </c>
      <c r="F53" s="16">
        <f>O$69+2*O$70</f>
        <v>8255</v>
      </c>
      <c r="G53" s="12" t="s">
        <v>117</v>
      </c>
    </row>
    <row r="54" spans="1:7">
      <c r="A54">
        <v>30</v>
      </c>
      <c r="B54" s="16" t="s">
        <v>118</v>
      </c>
      <c r="C54" s="16"/>
      <c r="D54" s="16">
        <f>M$69+M$71</f>
        <v>6244</v>
      </c>
      <c r="E54" s="16">
        <f>N$69+N$71</f>
        <v>6690</v>
      </c>
      <c r="F54" s="16">
        <f>O$69+O$71</f>
        <v>8920</v>
      </c>
      <c r="G54" s="12" t="s">
        <v>119</v>
      </c>
    </row>
    <row r="55" spans="1:7">
      <c r="A55">
        <v>35</v>
      </c>
      <c r="B55" s="16" t="s">
        <v>120</v>
      </c>
      <c r="C55" s="16"/>
      <c r="D55" s="16">
        <f>M$69+M$70+M$71</f>
        <v>7349</v>
      </c>
      <c r="E55" s="16">
        <f>N$69+N$70+N$71</f>
        <v>7874</v>
      </c>
      <c r="F55" s="16">
        <f>O$69+O$70+O$71</f>
        <v>10499</v>
      </c>
      <c r="G55" s="12" t="s">
        <v>121</v>
      </c>
    </row>
    <row r="56" spans="1:7">
      <c r="A56">
        <v>40</v>
      </c>
      <c r="B56" s="16" t="s">
        <v>122</v>
      </c>
      <c r="C56" s="16"/>
      <c r="D56" s="16">
        <f>M$69+2*M$70+M$71</f>
        <v>8454</v>
      </c>
      <c r="E56" s="16">
        <f>N$69+2*N$70+N$71</f>
        <v>9058</v>
      </c>
      <c r="F56" s="16">
        <f>O$69+2*O$70+O$71</f>
        <v>12078</v>
      </c>
      <c r="G56" s="12" t="s">
        <v>123</v>
      </c>
    </row>
    <row r="57" spans="1:7">
      <c r="A57">
        <v>50</v>
      </c>
      <c r="B57" s="16" t="s">
        <v>124</v>
      </c>
      <c r="C57" s="16"/>
      <c r="D57" s="16">
        <f>M$69+2*M$71</f>
        <v>8920</v>
      </c>
      <c r="E57" s="16">
        <f>N$69+2*N$71</f>
        <v>9557</v>
      </c>
      <c r="F57" s="16">
        <f>O$69+2*O$71</f>
        <v>12743</v>
      </c>
      <c r="G57" s="12" t="s">
        <v>125</v>
      </c>
    </row>
    <row r="58" spans="1:7">
      <c r="A58">
        <v>55</v>
      </c>
      <c r="B58" s="16" t="s">
        <v>126</v>
      </c>
      <c r="C58" s="16"/>
      <c r="D58" s="16">
        <f>M$69+2*M$71+M$70</f>
        <v>10025</v>
      </c>
      <c r="E58" s="16">
        <f>N$69+2*N$71+N$70</f>
        <v>10741</v>
      </c>
      <c r="F58" s="16">
        <f>O$69+2*O$71+O$70</f>
        <v>14322</v>
      </c>
      <c r="G58" s="12" t="s">
        <v>127</v>
      </c>
    </row>
    <row r="59" spans="1:7">
      <c r="A59">
        <v>60</v>
      </c>
      <c r="B59" s="16" t="s">
        <v>128</v>
      </c>
      <c r="C59" s="16"/>
      <c r="D59" s="16">
        <f>M$69+2*M$71+2*M$70</f>
        <v>11130</v>
      </c>
      <c r="E59" s="16">
        <f>N$69+2*N$71+2*N$70</f>
        <v>11925</v>
      </c>
      <c r="F59" s="16">
        <f>O$69+2*O$71+2*O$70</f>
        <v>15901</v>
      </c>
      <c r="G59" s="12" t="s">
        <v>129</v>
      </c>
    </row>
    <row r="60" spans="1:7">
      <c r="A60">
        <v>70</v>
      </c>
      <c r="B60" s="16" t="s">
        <v>130</v>
      </c>
      <c r="C60" s="16"/>
      <c r="D60" s="16">
        <f>M$69+3*M$71</f>
        <v>11596</v>
      </c>
      <c r="E60" s="16">
        <f>N$69+3*N$71</f>
        <v>12424</v>
      </c>
      <c r="F60" s="16">
        <f>O$69+3*O$71</f>
        <v>16566</v>
      </c>
      <c r="G60" s="12" t="s">
        <v>131</v>
      </c>
    </row>
    <row r="61" spans="1:7">
      <c r="A61">
        <v>75</v>
      </c>
      <c r="B61" s="16" t="s">
        <v>132</v>
      </c>
      <c r="C61" s="16"/>
      <c r="D61" s="16">
        <f>M$69+3*M$71+M$70</f>
        <v>12701</v>
      </c>
      <c r="E61" s="16">
        <f>N$69+3*N$71+N$70</f>
        <v>13608</v>
      </c>
      <c r="F61" s="16">
        <f>O$69+3*O$71+O$70</f>
        <v>18145</v>
      </c>
      <c r="G61" s="12" t="s">
        <v>133</v>
      </c>
    </row>
    <row r="62" spans="1:7">
      <c r="A62">
        <v>80</v>
      </c>
      <c r="B62" s="16" t="s">
        <v>134</v>
      </c>
      <c r="C62" s="16"/>
      <c r="D62" s="16">
        <f>M$69+3*M$71+2*M$70</f>
        <v>13806</v>
      </c>
      <c r="E62" s="16">
        <f>N$69+3*N$71+2*N$70</f>
        <v>14792</v>
      </c>
      <c r="F62" s="16">
        <f>O$69+3*O$71+2*O$70</f>
        <v>19724</v>
      </c>
      <c r="G62" s="12" t="s">
        <v>135</v>
      </c>
    </row>
    <row r="63" spans="1:7">
      <c r="A63">
        <v>90</v>
      </c>
      <c r="B63" s="16" t="s">
        <v>136</v>
      </c>
      <c r="C63" s="16"/>
      <c r="D63" s="16">
        <f>M$69+4*M$71</f>
        <v>14272</v>
      </c>
      <c r="E63" s="16">
        <f>N$69+4*N$71</f>
        <v>15291</v>
      </c>
      <c r="F63" s="16">
        <f>O$69+4*O$71</f>
        <v>20389</v>
      </c>
      <c r="G63" s="12" t="s">
        <v>137</v>
      </c>
    </row>
    <row r="64" spans="1:7">
      <c r="A64">
        <v>110</v>
      </c>
      <c r="B64" s="16" t="s">
        <v>138</v>
      </c>
      <c r="C64" s="16"/>
      <c r="D64" s="16">
        <f>M$69+M$72</f>
        <v>14310</v>
      </c>
      <c r="E64" s="16">
        <f>N$69+N$72</f>
        <v>15332</v>
      </c>
      <c r="F64" s="16">
        <f>O$69+O$72</f>
        <v>20443</v>
      </c>
      <c r="G64" s="12" t="s">
        <v>139</v>
      </c>
    </row>
    <row r="65" spans="1:15">
      <c r="A65">
        <v>115</v>
      </c>
      <c r="B65" s="16" t="s">
        <v>140</v>
      </c>
      <c r="C65" s="16"/>
      <c r="D65" s="16">
        <f>M$69+M$70+M$72</f>
        <v>15415</v>
      </c>
      <c r="E65" s="16">
        <f>N$69+N$70+N$72</f>
        <v>16516</v>
      </c>
      <c r="F65" s="16">
        <f>O$69+O$70+O$72</f>
        <v>22022</v>
      </c>
      <c r="G65" s="41" t="s">
        <v>141</v>
      </c>
    </row>
    <row r="66" spans="1:15">
      <c r="A66">
        <v>120</v>
      </c>
      <c r="B66" s="16" t="s">
        <v>142</v>
      </c>
      <c r="C66" s="16"/>
      <c r="D66" s="16">
        <f>M$69+2*M$70+M$72</f>
        <v>16520</v>
      </c>
      <c r="E66" s="16">
        <f>N$69+2*N$70+N$72</f>
        <v>17700</v>
      </c>
      <c r="F66" s="16">
        <f>O$69+2*O$70+O$72</f>
        <v>23601</v>
      </c>
      <c r="G66" s="12" t="s">
        <v>143</v>
      </c>
    </row>
    <row r="67" spans="1:15">
      <c r="A67">
        <v>130</v>
      </c>
      <c r="B67" s="16" t="s">
        <v>144</v>
      </c>
      <c r="C67" s="16"/>
      <c r="D67" s="16">
        <f>M$69+M$71+M$72</f>
        <v>16986</v>
      </c>
      <c r="E67" s="16">
        <f>N$69+N$71+N$72</f>
        <v>18199</v>
      </c>
      <c r="F67" s="16">
        <f>O$69+O$71+O$72</f>
        <v>24266</v>
      </c>
      <c r="G67" s="12" t="s">
        <v>145</v>
      </c>
    </row>
    <row r="68" spans="1:15">
      <c r="A68">
        <v>135</v>
      </c>
      <c r="B68" s="16" t="s">
        <v>146</v>
      </c>
      <c r="C68" s="16"/>
      <c r="D68" s="16">
        <f>M$69+M$70+M$71+M$72</f>
        <v>18091</v>
      </c>
      <c r="E68" s="16">
        <f>N$69+N$70+N$71+N$72</f>
        <v>19383</v>
      </c>
      <c r="F68" s="16">
        <f>O$69+O$70+O$71+O$72</f>
        <v>25845</v>
      </c>
      <c r="G68" s="12" t="s">
        <v>147</v>
      </c>
    </row>
    <row r="69" spans="1:15">
      <c r="A69">
        <v>140</v>
      </c>
      <c r="B69" s="16" t="s">
        <v>148</v>
      </c>
      <c r="C69" s="16"/>
      <c r="D69" s="16">
        <f>M$69+2*M$70+M$71+M$72</f>
        <v>19196</v>
      </c>
      <c r="E69" s="16">
        <f>N$69+2*N$70+N$71+N$72</f>
        <v>20567</v>
      </c>
      <c r="F69" s="16">
        <f>O$69+2*O$70+O$71+O$72</f>
        <v>27424</v>
      </c>
      <c r="G69" s="12" t="s">
        <v>149</v>
      </c>
      <c r="L69" s="12" t="s">
        <v>112</v>
      </c>
      <c r="M69" s="42">
        <v>3568</v>
      </c>
      <c r="N69" s="42">
        <v>3823</v>
      </c>
      <c r="O69" s="43">
        <v>5097</v>
      </c>
    </row>
    <row r="70" spans="1:15">
      <c r="A70">
        <v>150</v>
      </c>
      <c r="B70" s="16" t="s">
        <v>150</v>
      </c>
      <c r="C70" s="16"/>
      <c r="D70" s="16">
        <f>M$69+2*M$71+M$72</f>
        <v>19662</v>
      </c>
      <c r="E70" s="16">
        <f>N$69+2*N$71+N$72</f>
        <v>21066</v>
      </c>
      <c r="F70" s="16">
        <f>O$69+2*O$71+O$72</f>
        <v>28089</v>
      </c>
      <c r="G70" s="12" t="s">
        <v>151</v>
      </c>
      <c r="L70" s="18" t="s">
        <v>152</v>
      </c>
      <c r="M70" s="19">
        <v>1105</v>
      </c>
      <c r="N70" s="19">
        <v>1184</v>
      </c>
      <c r="O70" s="20">
        <v>1579</v>
      </c>
    </row>
    <row r="71" spans="1:15">
      <c r="A71">
        <v>155</v>
      </c>
      <c r="B71" s="16" t="s">
        <v>153</v>
      </c>
      <c r="C71" s="16"/>
      <c r="D71" s="16">
        <f>M$69+2*M$71+M$70+M$72</f>
        <v>20767</v>
      </c>
      <c r="E71" s="16">
        <f>N$69+2*N$71+N$70+N$72</f>
        <v>22250</v>
      </c>
      <c r="F71" s="16">
        <f>O$69+2*O$71+O$70+O$72</f>
        <v>29668</v>
      </c>
      <c r="G71" s="12" t="s">
        <v>154</v>
      </c>
      <c r="L71" s="18" t="s">
        <v>155</v>
      </c>
      <c r="M71" s="19">
        <v>2676</v>
      </c>
      <c r="N71" s="19">
        <v>2867</v>
      </c>
      <c r="O71" s="20">
        <v>3823</v>
      </c>
    </row>
    <row r="72" spans="1:15">
      <c r="A72">
        <v>160</v>
      </c>
      <c r="B72" s="16" t="s">
        <v>156</v>
      </c>
      <c r="C72" s="16"/>
      <c r="D72" s="16">
        <f>M$69+2*M$71+2*M$70+M$72</f>
        <v>21872</v>
      </c>
      <c r="E72" s="16">
        <f>N$69+2*N$71+2*N$70+N$72</f>
        <v>23434</v>
      </c>
      <c r="F72" s="16">
        <f>O$69+2*O$71+2*O$70+O$72</f>
        <v>31247</v>
      </c>
      <c r="G72" s="12" t="s">
        <v>157</v>
      </c>
      <c r="L72" s="18" t="s">
        <v>158</v>
      </c>
      <c r="M72" s="19">
        <v>10742</v>
      </c>
      <c r="N72" s="19">
        <v>11509</v>
      </c>
      <c r="O72" s="20">
        <v>15346</v>
      </c>
    </row>
    <row r="73" spans="1:15">
      <c r="A73">
        <v>170</v>
      </c>
      <c r="B73" s="16" t="s">
        <v>159</v>
      </c>
      <c r="C73" s="16"/>
      <c r="D73" s="16">
        <f>M$69+3*M$71+M$72</f>
        <v>22338</v>
      </c>
      <c r="E73" s="16">
        <f>N$69+3*N$71+N$72</f>
        <v>23933</v>
      </c>
      <c r="F73" s="16">
        <f>O$69+3*O$71+O$72</f>
        <v>31912</v>
      </c>
      <c r="G73" s="12" t="s">
        <v>160</v>
      </c>
      <c r="L73" s="22" t="s">
        <v>161</v>
      </c>
      <c r="M73" s="23">
        <v>22318</v>
      </c>
      <c r="N73" s="23">
        <v>23912</v>
      </c>
      <c r="O73" s="24">
        <v>31883</v>
      </c>
    </row>
    <row r="74" spans="1:15">
      <c r="A74">
        <v>175</v>
      </c>
      <c r="B74" s="16" t="s">
        <v>162</v>
      </c>
      <c r="C74" s="16"/>
      <c r="D74" s="16">
        <f>M$69+3*M$71+M$70+M$72</f>
        <v>23443</v>
      </c>
      <c r="E74" s="16">
        <f>N$69+3*N$71+N$70+N$72</f>
        <v>25117</v>
      </c>
      <c r="F74" s="16">
        <f>O$69+3*O$71+O$70+O$72</f>
        <v>33491</v>
      </c>
      <c r="G74" s="12" t="s">
        <v>163</v>
      </c>
    </row>
    <row r="75" spans="1:15">
      <c r="A75">
        <v>180</v>
      </c>
      <c r="B75" s="16" t="s">
        <v>164</v>
      </c>
      <c r="C75" s="16"/>
      <c r="D75" s="16">
        <f>M$69+3*M$71+2*M$70+M$72</f>
        <v>24548</v>
      </c>
      <c r="E75" s="16">
        <f>N$69+3*N$71+2*N$70+N$72</f>
        <v>26301</v>
      </c>
      <c r="F75" s="16">
        <f>O$69+3*O$71+2*O$70+O$72</f>
        <v>35070</v>
      </c>
      <c r="G75" s="12" t="s">
        <v>165</v>
      </c>
    </row>
    <row r="76" spans="1:15">
      <c r="A76">
        <v>190</v>
      </c>
      <c r="B76" s="16" t="s">
        <v>166</v>
      </c>
      <c r="C76" s="16"/>
      <c r="D76" s="16">
        <f>M$69+4*M$71+M$72</f>
        <v>25014</v>
      </c>
      <c r="E76" s="16">
        <f>N$69+4*N$71+N$72</f>
        <v>26800</v>
      </c>
      <c r="F76" s="16">
        <f>O$69+4*O$71+O$72</f>
        <v>35735</v>
      </c>
      <c r="G76" s="12" t="s">
        <v>167</v>
      </c>
    </row>
    <row r="77" spans="1:15">
      <c r="A77">
        <v>210</v>
      </c>
      <c r="B77" s="16" t="s">
        <v>168</v>
      </c>
      <c r="C77" s="16"/>
      <c r="D77" s="16">
        <f>M$69+2*M$72</f>
        <v>25052</v>
      </c>
      <c r="E77" s="16">
        <f>N$69+2*N$72</f>
        <v>26841</v>
      </c>
      <c r="F77" s="16">
        <f>O$69+2*O$72</f>
        <v>35789</v>
      </c>
      <c r="G77" s="12" t="s">
        <v>169</v>
      </c>
    </row>
    <row r="78" spans="1:15">
      <c r="A78">
        <v>260</v>
      </c>
      <c r="B78" s="16" t="s">
        <v>170</v>
      </c>
      <c r="C78" s="16"/>
      <c r="D78" s="16">
        <f>M$69+M$73</f>
        <v>25886</v>
      </c>
      <c r="E78" s="16">
        <f>N$69+N$73</f>
        <v>27735</v>
      </c>
      <c r="F78" s="16">
        <f>O$69+O$73</f>
        <v>36980</v>
      </c>
      <c r="G78" s="12" t="s">
        <v>171</v>
      </c>
    </row>
    <row r="79" spans="1:15">
      <c r="A79">
        <v>265</v>
      </c>
      <c r="B79" s="16" t="s">
        <v>172</v>
      </c>
      <c r="C79" s="16"/>
      <c r="D79" s="16">
        <f>M$69+M$70+M$73</f>
        <v>26991</v>
      </c>
      <c r="E79" s="16">
        <f>N$69+N$70+N$73</f>
        <v>28919</v>
      </c>
      <c r="F79" s="16">
        <f>O$69+O$70+O$73</f>
        <v>38559</v>
      </c>
      <c r="G79" s="41" t="s">
        <v>173</v>
      </c>
    </row>
    <row r="80" spans="1:15">
      <c r="A80">
        <v>270</v>
      </c>
      <c r="B80" s="16" t="s">
        <v>174</v>
      </c>
      <c r="C80" s="16"/>
      <c r="D80" s="16">
        <f>M$69+2*M$70+M$73</f>
        <v>28096</v>
      </c>
      <c r="E80" s="16">
        <f>N$69+2*N$70+N$73</f>
        <v>30103</v>
      </c>
      <c r="F80" s="16">
        <f>O$69+2*O$70+O$73</f>
        <v>40138</v>
      </c>
      <c r="G80" s="12" t="s">
        <v>175</v>
      </c>
    </row>
    <row r="81" spans="1:7">
      <c r="A81">
        <v>280</v>
      </c>
      <c r="B81" s="16" t="s">
        <v>174</v>
      </c>
      <c r="C81" s="16"/>
      <c r="D81" s="16">
        <f>M$69+M$71+M$73</f>
        <v>28562</v>
      </c>
      <c r="E81" s="16">
        <f>N$69+N$71+N$73</f>
        <v>30602</v>
      </c>
      <c r="F81" s="16">
        <f>O$69+O$71+O$73</f>
        <v>40803</v>
      </c>
      <c r="G81" s="12" t="s">
        <v>176</v>
      </c>
    </row>
    <row r="82" spans="1:7">
      <c r="A82">
        <v>285</v>
      </c>
      <c r="B82" s="16" t="s">
        <v>177</v>
      </c>
      <c r="C82" s="16"/>
      <c r="D82" s="16">
        <f>M$69+M$70+M$71+M$73</f>
        <v>29667</v>
      </c>
      <c r="E82" s="16">
        <f>N$69+N$70+N$71+N$73</f>
        <v>31786</v>
      </c>
      <c r="F82" s="16">
        <f>O$69+O$70+O$71+O$73</f>
        <v>42382</v>
      </c>
      <c r="G82" s="12" t="s">
        <v>178</v>
      </c>
    </row>
    <row r="83" spans="1:7">
      <c r="A83">
        <v>290</v>
      </c>
      <c r="B83" s="16" t="s">
        <v>179</v>
      </c>
      <c r="C83" s="16"/>
      <c r="D83" s="16">
        <f>M$69+2*M$70+M$71+M$73</f>
        <v>30772</v>
      </c>
      <c r="E83" s="16">
        <f>N$69+2*N$70+N$71+N$73</f>
        <v>32970</v>
      </c>
      <c r="F83" s="16">
        <f>O$69+2*O$70+O$71+O$73</f>
        <v>43961</v>
      </c>
      <c r="G83" s="12" t="s">
        <v>180</v>
      </c>
    </row>
    <row r="84" spans="1:7">
      <c r="A84">
        <v>300</v>
      </c>
      <c r="B84" s="16" t="s">
        <v>181</v>
      </c>
      <c r="C84" s="16"/>
      <c r="D84" s="16">
        <f>M$69+2*M$71+M$73</f>
        <v>31238</v>
      </c>
      <c r="E84" s="16">
        <f>N$69+2*N$71+N$73</f>
        <v>33469</v>
      </c>
      <c r="F84" s="16">
        <f>O$69+2*O$71+O$73</f>
        <v>44626</v>
      </c>
      <c r="G84" s="12" t="s">
        <v>182</v>
      </c>
    </row>
    <row r="85" spans="1:7">
      <c r="A85">
        <v>305</v>
      </c>
      <c r="B85" s="16" t="s">
        <v>183</v>
      </c>
      <c r="C85" s="16"/>
      <c r="D85" s="16">
        <f>M$69+2*M$71+M$70+M$73</f>
        <v>32343</v>
      </c>
      <c r="E85" s="16">
        <f>N$69+2*N$71+N$70+N$73</f>
        <v>34653</v>
      </c>
      <c r="F85" s="16">
        <f>O$69+2*O$71+O$70+O$73</f>
        <v>46205</v>
      </c>
      <c r="G85" s="12" t="s">
        <v>184</v>
      </c>
    </row>
    <row r="86" spans="1:7">
      <c r="A86">
        <v>310</v>
      </c>
      <c r="B86" s="16" t="s">
        <v>185</v>
      </c>
      <c r="C86" s="16"/>
      <c r="D86" s="16">
        <f>M$69+2*M$71+2*M$70+M$73</f>
        <v>33448</v>
      </c>
      <c r="E86" s="16">
        <f>N$69+2*N$71+2*N$70+N$73</f>
        <v>35837</v>
      </c>
      <c r="F86" s="16">
        <f>O$69+2*O$71+2*O$70+O$73</f>
        <v>47784</v>
      </c>
      <c r="G86" s="12" t="s">
        <v>186</v>
      </c>
    </row>
    <row r="87" spans="1:7">
      <c r="A87">
        <v>320</v>
      </c>
      <c r="B87" s="16" t="s">
        <v>187</v>
      </c>
      <c r="C87" s="16"/>
      <c r="D87" s="16">
        <f>M$69+3*M$71+M$73</f>
        <v>33914</v>
      </c>
      <c r="E87" s="16">
        <f>N$69+3*N$71+N$73</f>
        <v>36336</v>
      </c>
      <c r="F87" s="16">
        <f>O$69+3*O$71+O$73</f>
        <v>48449</v>
      </c>
      <c r="G87" s="12" t="s">
        <v>188</v>
      </c>
    </row>
    <row r="88" spans="1:7">
      <c r="A88">
        <v>325</v>
      </c>
      <c r="B88" s="16" t="s">
        <v>189</v>
      </c>
      <c r="C88" s="16"/>
      <c r="D88" s="16">
        <f>M$69+3*M$71+M$70+M$73</f>
        <v>35019</v>
      </c>
      <c r="E88" s="16">
        <f>N$69+3*N$71+N$70+N$73</f>
        <v>37520</v>
      </c>
      <c r="F88" s="16">
        <f>O$69+3*O$71+O$70+O$73</f>
        <v>50028</v>
      </c>
      <c r="G88" s="12" t="s">
        <v>190</v>
      </c>
    </row>
    <row r="89" spans="1:7">
      <c r="A89">
        <v>330</v>
      </c>
      <c r="B89" s="16" t="s">
        <v>191</v>
      </c>
      <c r="C89" s="16"/>
      <c r="D89" s="16">
        <f>M$69+3*M$71+2*M$70+M$73</f>
        <v>36124</v>
      </c>
      <c r="E89" s="16">
        <f>N$69+3*N$71+2*N$70+N$73</f>
        <v>38704</v>
      </c>
      <c r="F89" s="16">
        <f>O$69+3*O$71+2*O$70+O$73</f>
        <v>51607</v>
      </c>
      <c r="G89" s="12" t="s">
        <v>192</v>
      </c>
    </row>
    <row r="90" spans="1:7">
      <c r="A90">
        <v>340</v>
      </c>
      <c r="B90" s="16" t="s">
        <v>193</v>
      </c>
      <c r="C90" s="16"/>
      <c r="D90" s="16">
        <f>M$69+4*M$71+M$73</f>
        <v>36590</v>
      </c>
      <c r="E90" s="16">
        <f>N$69+4*N$71+N$73</f>
        <v>39203</v>
      </c>
      <c r="F90" s="16">
        <f>O$69+4*O$71+O$73</f>
        <v>52272</v>
      </c>
      <c r="G90" s="12" t="s">
        <v>194</v>
      </c>
    </row>
    <row r="91" spans="1:7">
      <c r="A91">
        <v>360</v>
      </c>
      <c r="B91" s="16" t="s">
        <v>195</v>
      </c>
      <c r="C91" s="16"/>
      <c r="D91" s="16">
        <f>M$69+M$72+M$73</f>
        <v>36628</v>
      </c>
      <c r="E91" s="16">
        <f>N$69+N$72+N$73</f>
        <v>39244</v>
      </c>
      <c r="F91" s="16">
        <f>O$69+O$72+O$73</f>
        <v>52326</v>
      </c>
      <c r="G91" s="12" t="s">
        <v>196</v>
      </c>
    </row>
    <row r="92" spans="1:7">
      <c r="A92">
        <v>365</v>
      </c>
      <c r="B92" s="16" t="s">
        <v>197</v>
      </c>
      <c r="C92" s="16"/>
      <c r="D92" s="16">
        <f>M$69+M$70+M$72+M$73</f>
        <v>37733</v>
      </c>
      <c r="E92" s="16">
        <f>N$69+N$70+N$72+N$73</f>
        <v>40428</v>
      </c>
      <c r="F92" s="16">
        <f>O$69+O$70+O$72+O$73</f>
        <v>53905</v>
      </c>
      <c r="G92" s="41" t="s">
        <v>198</v>
      </c>
    </row>
    <row r="93" spans="1:7">
      <c r="A93">
        <v>370</v>
      </c>
      <c r="B93" s="16" t="s">
        <v>199</v>
      </c>
      <c r="C93" s="16"/>
      <c r="D93" s="16">
        <f>M$69+2*M$70+M$72+M$73</f>
        <v>38838</v>
      </c>
      <c r="E93" s="16">
        <f>N$69+2*N$70+N$72+N$73</f>
        <v>41612</v>
      </c>
      <c r="F93" s="16">
        <f>O$69+2*O$70+O$72+O$73</f>
        <v>55484</v>
      </c>
      <c r="G93" s="12" t="s">
        <v>200</v>
      </c>
    </row>
    <row r="94" spans="1:7">
      <c r="A94">
        <v>380</v>
      </c>
      <c r="B94" s="16" t="s">
        <v>201</v>
      </c>
      <c r="C94" s="16"/>
      <c r="D94" s="16">
        <f>M$69+M$71+M$72+M$73</f>
        <v>39304</v>
      </c>
      <c r="E94" s="16">
        <f>N$69+N$71+N$72+N$73</f>
        <v>42111</v>
      </c>
      <c r="F94" s="16">
        <f>O$69+O$71+O$72+O$73</f>
        <v>56149</v>
      </c>
      <c r="G94" s="12" t="s">
        <v>202</v>
      </c>
    </row>
    <row r="95" spans="1:7">
      <c r="A95">
        <v>385</v>
      </c>
      <c r="B95" s="16" t="s">
        <v>203</v>
      </c>
      <c r="C95" s="16"/>
      <c r="D95" s="16">
        <f>M$69+M$70+M$71+M$72+M$73</f>
        <v>40409</v>
      </c>
      <c r="E95" s="16">
        <f>N$69+N$70+N$71+N$72+N$73</f>
        <v>43295</v>
      </c>
      <c r="F95" s="16">
        <f>O$69+O$70+O$71+O$72+O$73</f>
        <v>57728</v>
      </c>
      <c r="G95" s="12" t="s">
        <v>204</v>
      </c>
    </row>
    <row r="96" spans="1:7">
      <c r="A96">
        <v>390</v>
      </c>
      <c r="B96" s="16" t="s">
        <v>205</v>
      </c>
      <c r="C96" s="16"/>
      <c r="D96" s="16">
        <f>M$69+2*M$70+M$71+M$72+M$73</f>
        <v>41514</v>
      </c>
      <c r="E96" s="16">
        <f>N$69+2*N$70+N$71+N$72+N$73</f>
        <v>44479</v>
      </c>
      <c r="F96" s="16">
        <f>O$69+2*O$70+O$71+O$72+O$73</f>
        <v>59307</v>
      </c>
      <c r="G96" s="12" t="s">
        <v>206</v>
      </c>
    </row>
    <row r="97" spans="1:7">
      <c r="A97">
        <v>400</v>
      </c>
      <c r="B97" s="16" t="s">
        <v>207</v>
      </c>
      <c r="C97" s="16"/>
      <c r="D97" s="16">
        <f>M$69+2*M$71+M$72+M$73</f>
        <v>41980</v>
      </c>
      <c r="E97" s="16">
        <f>N$69+2*N$71+N$72+N$73</f>
        <v>44978</v>
      </c>
      <c r="F97" s="16">
        <f>O$69+2*O$71+O$72+O$73</f>
        <v>59972</v>
      </c>
      <c r="G97" s="12" t="s">
        <v>208</v>
      </c>
    </row>
    <row r="98" spans="1:7">
      <c r="A98">
        <v>405</v>
      </c>
      <c r="B98" s="16" t="s">
        <v>209</v>
      </c>
      <c r="C98" s="16"/>
      <c r="D98" s="16">
        <f>M$69+2*M$71+M$70+M$72+M$73</f>
        <v>43085</v>
      </c>
      <c r="E98" s="16">
        <f>N$69+2*N$71+N$70+N$72+N$73</f>
        <v>46162</v>
      </c>
      <c r="F98" s="16">
        <f>O$69+2*O$71+O$70+O$72+O$73</f>
        <v>61551</v>
      </c>
      <c r="G98" s="12" t="s">
        <v>210</v>
      </c>
    </row>
    <row r="99" spans="1:7">
      <c r="A99">
        <v>410</v>
      </c>
      <c r="B99" s="16" t="s">
        <v>211</v>
      </c>
      <c r="C99" s="16"/>
      <c r="D99" s="16">
        <f>M$69+2*M$71+2*M$70+M$72+M$73</f>
        <v>44190</v>
      </c>
      <c r="E99" s="16">
        <f>N$69+2*N$71+2*N$70+N$72+N$73</f>
        <v>47346</v>
      </c>
      <c r="F99" s="16">
        <f>O$69+2*O$71+2*O$70+O$72+O$73</f>
        <v>63130</v>
      </c>
      <c r="G99" s="12" t="s">
        <v>212</v>
      </c>
    </row>
    <row r="100" spans="1:7">
      <c r="A100">
        <v>420</v>
      </c>
      <c r="B100" s="16" t="s">
        <v>213</v>
      </c>
      <c r="C100" s="16"/>
      <c r="D100" s="16">
        <f>M$69+3*M$71+M$72+M$73</f>
        <v>44656</v>
      </c>
      <c r="E100" s="16">
        <f>N$69+3*N$71+N$72+N$73</f>
        <v>47845</v>
      </c>
      <c r="F100" s="16">
        <f>O$69+3*O$71+O$72+O$73</f>
        <v>63795</v>
      </c>
      <c r="G100" s="12" t="s">
        <v>214</v>
      </c>
    </row>
    <row r="101" spans="1:7">
      <c r="A101">
        <v>425</v>
      </c>
      <c r="B101" s="16" t="s">
        <v>215</v>
      </c>
      <c r="C101" s="16"/>
      <c r="D101" s="16">
        <f>M$69+3*M$71+M$70+M$72+M$73</f>
        <v>45761</v>
      </c>
      <c r="E101" s="16">
        <f>N$69+3*N$71+N$70+N$72+N$73</f>
        <v>49029</v>
      </c>
      <c r="F101" s="16">
        <f>O$69+3*O$71+O$70+O$72+O$73</f>
        <v>65374</v>
      </c>
      <c r="G101" s="12" t="s">
        <v>216</v>
      </c>
    </row>
    <row r="102" spans="1:7">
      <c r="A102">
        <v>430</v>
      </c>
      <c r="B102" s="16" t="s">
        <v>217</v>
      </c>
      <c r="C102" s="16"/>
      <c r="D102" s="16">
        <f>M$69+3*M$71+2*M$70+M$72+M$73</f>
        <v>46866</v>
      </c>
      <c r="E102" s="16">
        <f>N$69+3*N$71+2*N$70+N$72+N$73</f>
        <v>50213</v>
      </c>
      <c r="F102" s="16">
        <f>O$69+3*O$71+2*O$70+O$72+O$73</f>
        <v>66953</v>
      </c>
      <c r="G102" s="12" t="s">
        <v>218</v>
      </c>
    </row>
    <row r="103" spans="1:7">
      <c r="A103">
        <v>440</v>
      </c>
      <c r="B103" s="16" t="s">
        <v>219</v>
      </c>
      <c r="C103" s="16"/>
      <c r="D103" s="16">
        <f>M$69+4*M$71+M$72+M$73</f>
        <v>47332</v>
      </c>
      <c r="E103" s="16">
        <f>N$69+4*N$71+N$72+N$73</f>
        <v>50712</v>
      </c>
      <c r="F103" s="16">
        <f>O$69+4*O$71+O$72+O$73</f>
        <v>67618</v>
      </c>
      <c r="G103" s="12" t="s">
        <v>220</v>
      </c>
    </row>
    <row r="104" spans="1:7">
      <c r="A104">
        <v>460</v>
      </c>
      <c r="B104" s="16" t="s">
        <v>221</v>
      </c>
      <c r="C104" s="16"/>
      <c r="D104" s="16">
        <f>M$69+2*M$72+M$73</f>
        <v>47370</v>
      </c>
      <c r="E104" s="16">
        <f>N$69+2*N$72+N$73</f>
        <v>50753</v>
      </c>
      <c r="F104" s="16">
        <f>O$69+2*O$72+O$73</f>
        <v>67672</v>
      </c>
      <c r="G104" s="12" t="s">
        <v>222</v>
      </c>
    </row>
    <row r="105" spans="1:7">
      <c r="A105">
        <v>510</v>
      </c>
      <c r="B105" s="16" t="s">
        <v>223</v>
      </c>
      <c r="C105" s="16"/>
      <c r="D105" s="16">
        <f>M$69+2*M$73</f>
        <v>48204</v>
      </c>
      <c r="E105" s="16">
        <f>N$69+2*N$73</f>
        <v>51647</v>
      </c>
      <c r="F105" s="16">
        <f>O$69+2*O$73</f>
        <v>68863</v>
      </c>
      <c r="G105" s="12" t="s">
        <v>224</v>
      </c>
    </row>
    <row r="106" spans="1:7">
      <c r="A106">
        <v>515</v>
      </c>
      <c r="B106" s="16" t="s">
        <v>225</v>
      </c>
      <c r="C106" s="16"/>
      <c r="D106" s="16">
        <f>M$69+M$70+2*M$73</f>
        <v>49309</v>
      </c>
      <c r="E106" s="16">
        <f>N$69+N$70+2*N$73</f>
        <v>52831</v>
      </c>
      <c r="F106" s="16">
        <f>O$69+O$70+2*O$73</f>
        <v>70442</v>
      </c>
      <c r="G106" s="41" t="s">
        <v>226</v>
      </c>
    </row>
    <row r="107" spans="1:7">
      <c r="A107">
        <v>520</v>
      </c>
      <c r="B107" s="16" t="s">
        <v>227</v>
      </c>
      <c r="C107" s="16"/>
      <c r="D107" s="16">
        <f>M$69+2*M$70+2*M$73</f>
        <v>50414</v>
      </c>
      <c r="E107" s="16">
        <f>N$69+2*N$70+2*N$73</f>
        <v>54015</v>
      </c>
      <c r="F107" s="16">
        <f>O$69+2*O$70+2*O$73</f>
        <v>72021</v>
      </c>
      <c r="G107" s="12" t="s">
        <v>228</v>
      </c>
    </row>
    <row r="108" spans="1:7">
      <c r="A108">
        <v>530</v>
      </c>
      <c r="B108" s="16" t="s">
        <v>229</v>
      </c>
      <c r="C108" s="16"/>
      <c r="D108" s="16">
        <f>M$69+M$71+2*M$73</f>
        <v>50880</v>
      </c>
      <c r="E108" s="16">
        <f>N$69+N$71+2*N$73</f>
        <v>54514</v>
      </c>
      <c r="F108" s="16">
        <f>O$69+O$71+2*O$73</f>
        <v>72686</v>
      </c>
      <c r="G108" s="12" t="s">
        <v>230</v>
      </c>
    </row>
    <row r="109" spans="1:7">
      <c r="A109">
        <v>535</v>
      </c>
      <c r="B109" s="16" t="s">
        <v>231</v>
      </c>
      <c r="C109" s="16"/>
      <c r="D109" s="16">
        <f>M$69+M$70+M$71+2*M$73</f>
        <v>51985</v>
      </c>
      <c r="E109" s="16">
        <f>N$69+N$70+N$71+2*N$73</f>
        <v>55698</v>
      </c>
      <c r="F109" s="16">
        <f>O$69+O$70+O$71+2*O$73</f>
        <v>74265</v>
      </c>
      <c r="G109" s="12" t="s">
        <v>232</v>
      </c>
    </row>
    <row r="110" spans="1:7">
      <c r="A110">
        <v>540</v>
      </c>
      <c r="B110" s="16" t="s">
        <v>233</v>
      </c>
      <c r="C110" s="16"/>
      <c r="D110" s="16">
        <f>M$69+2*M$70+M$71+2*M$73</f>
        <v>53090</v>
      </c>
      <c r="E110" s="16">
        <f>N$69+2*N$70+N$71+2*N$73</f>
        <v>56882</v>
      </c>
      <c r="F110" s="16">
        <f>O$69+2*O$70+O$71+2*O$73</f>
        <v>75844</v>
      </c>
      <c r="G110" s="12" t="s">
        <v>234</v>
      </c>
    </row>
    <row r="111" spans="1:7">
      <c r="A111">
        <v>550</v>
      </c>
      <c r="B111" s="16" t="s">
        <v>235</v>
      </c>
      <c r="C111" s="16"/>
      <c r="D111" s="16">
        <f>M$69+2*M$71+2*M$73</f>
        <v>53556</v>
      </c>
      <c r="E111" s="16">
        <f>N$69+2*N$71+2*N$73</f>
        <v>57381</v>
      </c>
      <c r="F111" s="16">
        <f>O$69+2*O$71+2*O$73</f>
        <v>76509</v>
      </c>
      <c r="G111" s="12" t="s">
        <v>236</v>
      </c>
    </row>
    <row r="112" spans="1:7">
      <c r="A112">
        <v>555</v>
      </c>
      <c r="B112" s="16" t="s">
        <v>237</v>
      </c>
      <c r="C112" s="16"/>
      <c r="D112" s="16">
        <f>M$69+2*M$71+M$70+2*M$73</f>
        <v>54661</v>
      </c>
      <c r="E112" s="16">
        <f>N$69+2*N$71+N$70+2*N$73</f>
        <v>58565</v>
      </c>
      <c r="F112" s="16">
        <f>O$69+2*O$71+O$70+2*O$73</f>
        <v>78088</v>
      </c>
      <c r="G112" s="12" t="s">
        <v>238</v>
      </c>
    </row>
    <row r="113" spans="1:7">
      <c r="A113">
        <v>560</v>
      </c>
      <c r="B113" s="16" t="s">
        <v>239</v>
      </c>
      <c r="C113" s="16"/>
      <c r="D113" s="16">
        <f>M$69+2*M$71+2*M$70+2*M$73</f>
        <v>55766</v>
      </c>
      <c r="E113" s="16">
        <f>N$69+2*N$71+2*N$70+2*N$73</f>
        <v>59749</v>
      </c>
      <c r="F113" s="16">
        <f>O$69+2*O$71+2*O$70+2*O$73</f>
        <v>79667</v>
      </c>
      <c r="G113" s="12" t="s">
        <v>240</v>
      </c>
    </row>
    <row r="114" spans="1:7">
      <c r="A114">
        <v>570</v>
      </c>
      <c r="B114" s="16" t="s">
        <v>241</v>
      </c>
      <c r="C114" s="16"/>
      <c r="D114" s="16">
        <f>M$69+3*M$71+2*M$73</f>
        <v>56232</v>
      </c>
      <c r="E114" s="16">
        <f>N$69+3*N$71+2*N$73</f>
        <v>60248</v>
      </c>
      <c r="F114" s="16">
        <f>O$69+3*O$71+2*O$73</f>
        <v>80332</v>
      </c>
      <c r="G114" s="12" t="s">
        <v>242</v>
      </c>
    </row>
    <row r="115" spans="1:7">
      <c r="A115">
        <v>575</v>
      </c>
      <c r="B115" s="16" t="s">
        <v>243</v>
      </c>
      <c r="C115" s="16"/>
      <c r="D115" s="16">
        <f>M$69+3*M$71+M$70+2*M$73</f>
        <v>57337</v>
      </c>
      <c r="E115" s="16">
        <f>N$69+3*N$71+N$70+2*N$73</f>
        <v>61432</v>
      </c>
      <c r="F115" s="16">
        <f>O$69+3*O$71+O$70+2*O$73</f>
        <v>81911</v>
      </c>
      <c r="G115" s="12" t="s">
        <v>244</v>
      </c>
    </row>
    <row r="116" spans="1:7">
      <c r="A116">
        <v>580</v>
      </c>
      <c r="B116" s="16" t="s">
        <v>245</v>
      </c>
      <c r="C116" s="16"/>
      <c r="D116" s="16">
        <f>M$69+3*M$71+2*M$70+2*M$73</f>
        <v>58442</v>
      </c>
      <c r="E116" s="16">
        <f>N$69+3*N$71+2*N$70+2*N$73</f>
        <v>62616</v>
      </c>
      <c r="F116" s="16">
        <f>O$69+3*O$71+2*O$70+2*O$73</f>
        <v>83490</v>
      </c>
      <c r="G116" s="12" t="s">
        <v>246</v>
      </c>
    </row>
    <row r="117" spans="1:7">
      <c r="A117">
        <v>590</v>
      </c>
      <c r="B117" s="16" t="s">
        <v>247</v>
      </c>
      <c r="C117" s="16"/>
      <c r="D117" s="16">
        <f>M$69+4*M$71+2*M$73</f>
        <v>58908</v>
      </c>
      <c r="E117" s="16">
        <f>N$69+4*N$71+2*N$73</f>
        <v>63115</v>
      </c>
      <c r="F117" s="16">
        <f>O$69+4*O$71+2*O$73</f>
        <v>84155</v>
      </c>
      <c r="G117" s="12" t="s">
        <v>248</v>
      </c>
    </row>
    <row r="118" spans="1:7">
      <c r="A118">
        <v>610</v>
      </c>
      <c r="B118" s="16" t="s">
        <v>249</v>
      </c>
      <c r="C118" s="16"/>
      <c r="D118" s="16">
        <f>M$69+M$72+2*M$73</f>
        <v>58946</v>
      </c>
      <c r="E118" s="16">
        <f>N$69+N$72+2*N$73</f>
        <v>63156</v>
      </c>
      <c r="F118" s="16">
        <f>O$69+O$72+2*O$73</f>
        <v>84209</v>
      </c>
      <c r="G118" s="12" t="s">
        <v>250</v>
      </c>
    </row>
    <row r="119" spans="1:7">
      <c r="A119">
        <v>615</v>
      </c>
      <c r="B119" s="16" t="s">
        <v>251</v>
      </c>
      <c r="C119" s="16"/>
      <c r="D119" s="16">
        <f>M$69+M$70+M$72+2*M$73</f>
        <v>60051</v>
      </c>
      <c r="E119" s="16">
        <f>N$69+N$70+N$72+2*N$73</f>
        <v>64340</v>
      </c>
      <c r="F119" s="16">
        <f>O$69+O$70+O$72+2*O$73</f>
        <v>85788</v>
      </c>
      <c r="G119" s="41" t="s">
        <v>252</v>
      </c>
    </row>
    <row r="120" spans="1:7">
      <c r="A120">
        <v>620</v>
      </c>
      <c r="B120" s="16" t="s">
        <v>253</v>
      </c>
      <c r="C120" s="16"/>
      <c r="D120" s="16">
        <f>M$69+2*M$70+M$72+2*M$73</f>
        <v>61156</v>
      </c>
      <c r="E120" s="16">
        <f>N$69+2*N$70+N$72+2*N$73</f>
        <v>65524</v>
      </c>
      <c r="F120" s="16">
        <f>O$69+2*O$70+O$72+2*O$73</f>
        <v>87367</v>
      </c>
      <c r="G120" s="12" t="s">
        <v>254</v>
      </c>
    </row>
    <row r="121" spans="1:7">
      <c r="A121">
        <v>130</v>
      </c>
      <c r="B121" s="16" t="s">
        <v>255</v>
      </c>
      <c r="C121" s="16"/>
      <c r="D121" s="16">
        <f>M$69+M$71+M$72+2*M$73</f>
        <v>61622</v>
      </c>
      <c r="E121" s="16">
        <f>N$69+N$71+N$72+2*N$73</f>
        <v>66023</v>
      </c>
      <c r="F121" s="16">
        <f>O$69+O$71+O$72+2*O$73</f>
        <v>88032</v>
      </c>
      <c r="G121" s="12" t="s">
        <v>256</v>
      </c>
    </row>
    <row r="122" spans="1:7">
      <c r="A122">
        <v>135</v>
      </c>
      <c r="B122" s="16" t="s">
        <v>257</v>
      </c>
      <c r="C122" s="16"/>
      <c r="D122" s="16">
        <f>M$69+M$70+M$71+M$72+2*M$73</f>
        <v>62727</v>
      </c>
      <c r="E122" s="16">
        <f>N$69+N$70+N$71+N$72+2*N$73</f>
        <v>67207</v>
      </c>
      <c r="F122" s="16">
        <f>O$69+O$70+O$71+O$72+2*O$73</f>
        <v>89611</v>
      </c>
      <c r="G122" s="12" t="s">
        <v>258</v>
      </c>
    </row>
    <row r="123" spans="1:7">
      <c r="A123">
        <v>640</v>
      </c>
      <c r="B123" s="16" t="s">
        <v>259</v>
      </c>
      <c r="C123" s="16"/>
      <c r="D123" s="16">
        <f>M$69+2*M$70+M$71+M$72+2*M$73</f>
        <v>63832</v>
      </c>
      <c r="E123" s="16">
        <f>N$69+2*N$70+N$71+N$72+2*N$73</f>
        <v>68391</v>
      </c>
      <c r="F123" s="16">
        <f>O$69+2*O$70+O$71+O$72+2*O$73</f>
        <v>91190</v>
      </c>
      <c r="G123" s="12" t="s">
        <v>260</v>
      </c>
    </row>
    <row r="124" spans="1:7">
      <c r="A124">
        <v>650</v>
      </c>
      <c r="B124" s="16" t="s">
        <v>261</v>
      </c>
      <c r="C124" s="16"/>
      <c r="D124" s="16">
        <f>M$69+2*M$71+M$72+2*M$73</f>
        <v>64298</v>
      </c>
      <c r="E124" s="16">
        <f>N$69+2*N$71+N$72+2*N$73</f>
        <v>68890</v>
      </c>
      <c r="F124" s="16">
        <f>O$69+2*O$71+O$72+2*O$73</f>
        <v>91855</v>
      </c>
      <c r="G124" s="12" t="s">
        <v>262</v>
      </c>
    </row>
    <row r="125" spans="1:7">
      <c r="A125">
        <v>655</v>
      </c>
      <c r="B125" s="16" t="s">
        <v>263</v>
      </c>
      <c r="C125" s="16"/>
      <c r="D125" s="16">
        <f>M$69+2*M$71+M$70+M$72+2*M$73</f>
        <v>65403</v>
      </c>
      <c r="E125" s="16">
        <f>N$69+2*N$71+N$70+N$72+2*N$73</f>
        <v>70074</v>
      </c>
      <c r="F125" s="16">
        <f>O$69+2*O$71+O$70+O$72+2*O$73</f>
        <v>93434</v>
      </c>
      <c r="G125" s="12" t="s">
        <v>264</v>
      </c>
    </row>
    <row r="126" spans="1:7">
      <c r="A126">
        <v>660</v>
      </c>
      <c r="B126" s="16" t="s">
        <v>265</v>
      </c>
      <c r="C126" s="16"/>
      <c r="D126" s="16">
        <f>M$69+2*M$71+2*M$70+M$72+2*M$73</f>
        <v>66508</v>
      </c>
      <c r="E126" s="16">
        <f>N$69+2*N$71+2*N$70+N$72+2*N$73</f>
        <v>71258</v>
      </c>
      <c r="F126" s="16">
        <f>O$69+2*O$71+2*O$70+O$72+2*O$73</f>
        <v>95013</v>
      </c>
      <c r="G126" s="12" t="s">
        <v>266</v>
      </c>
    </row>
    <row r="127" spans="1:7">
      <c r="A127">
        <v>670</v>
      </c>
      <c r="B127" s="16" t="s">
        <v>267</v>
      </c>
      <c r="C127" s="16"/>
      <c r="D127" s="16">
        <f>M$69+3*M$71+M$72+2*M$73</f>
        <v>66974</v>
      </c>
      <c r="E127" s="16">
        <f>N$69+3*N$71+N$72+2*N$73</f>
        <v>71757</v>
      </c>
      <c r="F127" s="16">
        <f>O$69+3*O$71+O$72+2*O$73</f>
        <v>95678</v>
      </c>
      <c r="G127" s="12" t="s">
        <v>268</v>
      </c>
    </row>
    <row r="128" spans="1:7">
      <c r="A128">
        <v>675</v>
      </c>
      <c r="B128" s="16" t="s">
        <v>269</v>
      </c>
      <c r="C128" s="16"/>
      <c r="D128" s="16">
        <f>M$69+3*M$71+M$70+M$72+2*M$73</f>
        <v>68079</v>
      </c>
      <c r="E128" s="16">
        <f>N$69+3*N$71+N$70+N$72+2*N$73</f>
        <v>72941</v>
      </c>
      <c r="F128" s="16">
        <f>O$69+3*O$71+O$70+O$72+2*O$73</f>
        <v>97257</v>
      </c>
      <c r="G128" s="12" t="s">
        <v>270</v>
      </c>
    </row>
    <row r="129" spans="1:7">
      <c r="A129">
        <v>680</v>
      </c>
      <c r="B129" s="16" t="s">
        <v>271</v>
      </c>
      <c r="C129" s="16"/>
      <c r="D129" s="16">
        <f>M$69+3*M$71+2*M$70+M$72+2*M$73</f>
        <v>69184</v>
      </c>
      <c r="E129" s="16">
        <f>N$69+3*N$71+2*N$70+N$72+2*N$73</f>
        <v>74125</v>
      </c>
      <c r="F129" s="16">
        <f>O$69+3*O$71+2*O$70+O$72+2*O$73</f>
        <v>98836</v>
      </c>
      <c r="G129" s="12" t="s">
        <v>272</v>
      </c>
    </row>
    <row r="130" spans="1:7">
      <c r="A130">
        <v>690</v>
      </c>
      <c r="B130" s="16" t="s">
        <v>273</v>
      </c>
      <c r="C130" s="16"/>
      <c r="D130" s="16">
        <f>M$69+4*M$71+M$72+2*M$73</f>
        <v>69650</v>
      </c>
      <c r="E130" s="16">
        <f>N$69+4*N$71+N$72+2*N$73</f>
        <v>74624</v>
      </c>
      <c r="F130" s="16">
        <f>O$69+4*O$71+O$72+2*O$73</f>
        <v>99501</v>
      </c>
      <c r="G130" s="12" t="s">
        <v>274</v>
      </c>
    </row>
    <row r="131" spans="1:7">
      <c r="A131">
        <v>710</v>
      </c>
      <c r="B131" s="16" t="s">
        <v>275</v>
      </c>
      <c r="C131" s="16"/>
      <c r="D131" s="16">
        <f>M$69+2*M$72+2*M$73</f>
        <v>69688</v>
      </c>
      <c r="E131" s="16">
        <f>N$69+2*N$72+2*N$73</f>
        <v>74665</v>
      </c>
      <c r="F131" s="16">
        <f>O$69+2*O$72+2*O$73</f>
        <v>99555</v>
      </c>
      <c r="G131" s="12" t="s">
        <v>276</v>
      </c>
    </row>
    <row r="132" spans="1:7">
      <c r="A132">
        <v>760</v>
      </c>
      <c r="B132" s="16" t="s">
        <v>277</v>
      </c>
      <c r="C132" s="16"/>
      <c r="D132" s="16">
        <f>M$69+3*M$73</f>
        <v>70522</v>
      </c>
      <c r="E132" s="16">
        <f>N$69+3*N$73</f>
        <v>75559</v>
      </c>
      <c r="F132" s="16">
        <f>O$69+3*O$73</f>
        <v>100746</v>
      </c>
      <c r="G132" s="12" t="s">
        <v>278</v>
      </c>
    </row>
    <row r="133" spans="1:7">
      <c r="A133">
        <v>765</v>
      </c>
      <c r="B133" s="16" t="s">
        <v>279</v>
      </c>
      <c r="C133" s="16"/>
      <c r="D133" s="16">
        <f>M$69+M$70+3*M$73</f>
        <v>71627</v>
      </c>
      <c r="E133" s="16">
        <f>N$69+N$70+3*N$73</f>
        <v>76743</v>
      </c>
      <c r="F133" s="16">
        <f>O$69+O$70+3*O$73</f>
        <v>102325</v>
      </c>
      <c r="G133" s="41" t="s">
        <v>280</v>
      </c>
    </row>
    <row r="134" spans="1:7">
      <c r="A134">
        <v>770</v>
      </c>
      <c r="B134" s="16" t="s">
        <v>281</v>
      </c>
      <c r="C134" s="16"/>
      <c r="D134" s="16">
        <f>M$69+2*M$70+3*M$73</f>
        <v>72732</v>
      </c>
      <c r="E134" s="16">
        <f>N$69+2*N$70+3*N$73</f>
        <v>77927</v>
      </c>
      <c r="F134" s="16">
        <f>O$69+2*O$70+3*O$73</f>
        <v>103904</v>
      </c>
      <c r="G134" s="12" t="s">
        <v>282</v>
      </c>
    </row>
    <row r="135" spans="1:7">
      <c r="A135">
        <v>780</v>
      </c>
      <c r="B135" s="16" t="s">
        <v>281</v>
      </c>
      <c r="C135" s="16"/>
      <c r="D135" s="16">
        <f>M$69+M$71+3*M$73</f>
        <v>73198</v>
      </c>
      <c r="E135" s="16">
        <f>N$69+N$71+3*N$73</f>
        <v>78426</v>
      </c>
      <c r="F135" s="16">
        <f>O$69+O$71+3*O$73</f>
        <v>104569</v>
      </c>
      <c r="G135" s="12" t="s">
        <v>283</v>
      </c>
    </row>
    <row r="136" spans="1:7">
      <c r="A136">
        <v>785</v>
      </c>
      <c r="B136" s="16" t="s">
        <v>284</v>
      </c>
      <c r="C136" s="16"/>
      <c r="D136" s="16">
        <f>M$69+M$70+M$71+3*M$73</f>
        <v>74303</v>
      </c>
      <c r="E136" s="16">
        <f>N$69+N$70+N$71+3*N$73</f>
        <v>79610</v>
      </c>
      <c r="F136" s="16">
        <f>O$69+O$70+O$71+3*O$73</f>
        <v>106148</v>
      </c>
      <c r="G136" s="12" t="s">
        <v>285</v>
      </c>
    </row>
    <row r="137" spans="1:7">
      <c r="A137">
        <v>790</v>
      </c>
      <c r="B137" s="16" t="s">
        <v>286</v>
      </c>
      <c r="C137" s="16"/>
      <c r="D137" s="16">
        <f>M$69+2*M$70+M$71+3*M$73</f>
        <v>75408</v>
      </c>
      <c r="E137" s="16">
        <f>N$69+2*N$70+N$71+3*N$73</f>
        <v>80794</v>
      </c>
      <c r="F137" s="16">
        <f>O$69+2*O$70+O$71+3*O$73</f>
        <v>107727</v>
      </c>
      <c r="G137" s="12" t="s">
        <v>287</v>
      </c>
    </row>
    <row r="138" spans="1:7">
      <c r="A138">
        <v>800</v>
      </c>
      <c r="B138" s="16" t="s">
        <v>288</v>
      </c>
      <c r="C138" s="16"/>
      <c r="D138" s="16">
        <f>M$69+2*M$71+3*M$73</f>
        <v>75874</v>
      </c>
      <c r="E138" s="16">
        <f>N$69+2*N$71+3*N$73</f>
        <v>81293</v>
      </c>
      <c r="F138" s="16">
        <f>O$69+2*O$71+3*O$73</f>
        <v>108392</v>
      </c>
      <c r="G138" s="12" t="s">
        <v>289</v>
      </c>
    </row>
    <row r="139" spans="1:7">
      <c r="A139">
        <v>805</v>
      </c>
      <c r="B139" s="16" t="s">
        <v>290</v>
      </c>
      <c r="C139" s="16"/>
      <c r="D139" s="16">
        <f>M$69+2*M$71+M$70+3*M$73</f>
        <v>76979</v>
      </c>
      <c r="E139" s="16">
        <f>N$69+2*N$71+N$70+3*N$73</f>
        <v>82477</v>
      </c>
      <c r="F139" s="16">
        <f>O$69+2*O$71+O$70+3*O$73</f>
        <v>109971</v>
      </c>
      <c r="G139" s="12" t="s">
        <v>291</v>
      </c>
    </row>
    <row r="140" spans="1:7">
      <c r="A140">
        <v>810</v>
      </c>
      <c r="B140" s="16" t="s">
        <v>292</v>
      </c>
      <c r="C140" s="16"/>
      <c r="D140" s="16">
        <f>M$69+2*M$71+2*M$70+3*M$73</f>
        <v>78084</v>
      </c>
      <c r="E140" s="16">
        <f>N$69+2*N$71+2*N$70+3*N$73</f>
        <v>83661</v>
      </c>
      <c r="F140" s="16">
        <f>O$69+2*O$71+2*O$70+3*O$73</f>
        <v>111550</v>
      </c>
      <c r="G140" s="12" t="s">
        <v>293</v>
      </c>
    </row>
    <row r="141" spans="1:7">
      <c r="A141">
        <v>820</v>
      </c>
      <c r="B141" s="16" t="s">
        <v>294</v>
      </c>
      <c r="C141" s="16"/>
      <c r="D141" s="16">
        <f>M$69+3*M$71+3*M$73</f>
        <v>78550</v>
      </c>
      <c r="E141" s="16">
        <f>N$69+3*N$71+3*N$73</f>
        <v>84160</v>
      </c>
      <c r="F141" s="16">
        <f>O$69+3*O$71+3*O$73</f>
        <v>112215</v>
      </c>
      <c r="G141" s="12" t="s">
        <v>295</v>
      </c>
    </row>
    <row r="142" spans="1:7">
      <c r="A142">
        <v>825</v>
      </c>
      <c r="B142" s="16" t="s">
        <v>296</v>
      </c>
      <c r="C142" s="16"/>
      <c r="D142" s="16">
        <f>M$69+3*M$71+M$70+3*M$73</f>
        <v>79655</v>
      </c>
      <c r="E142" s="16">
        <f>N$69+3*N$71+N$70+3*N$73</f>
        <v>85344</v>
      </c>
      <c r="F142" s="16">
        <f>O$69+3*O$71+O$70+3*O$73</f>
        <v>113794</v>
      </c>
      <c r="G142" s="12" t="s">
        <v>297</v>
      </c>
    </row>
    <row r="143" spans="1:7">
      <c r="A143">
        <v>830</v>
      </c>
      <c r="B143" s="16" t="s">
        <v>298</v>
      </c>
      <c r="C143" s="16"/>
      <c r="D143" s="16">
        <f>M$69+3*M$71+2*M$70+3*M$73</f>
        <v>80760</v>
      </c>
      <c r="E143" s="16">
        <f>N$69+3*N$71+2*N$70+3*N$73</f>
        <v>86528</v>
      </c>
      <c r="F143" s="16">
        <f>O$69+3*O$71+2*O$70+3*O$73</f>
        <v>115373</v>
      </c>
      <c r="G143" s="12" t="s">
        <v>299</v>
      </c>
    </row>
    <row r="144" spans="1:7">
      <c r="A144">
        <v>840</v>
      </c>
      <c r="B144" s="16" t="s">
        <v>300</v>
      </c>
      <c r="C144" s="16"/>
      <c r="D144" s="16">
        <f>M$69+4*M$71+3*M$73</f>
        <v>81226</v>
      </c>
      <c r="E144" s="16">
        <f>N$69+4*N$71+3*N$73</f>
        <v>87027</v>
      </c>
      <c r="F144" s="16">
        <f>O$69+4*O$71+3*O$73</f>
        <v>116038</v>
      </c>
      <c r="G144" s="12" t="s">
        <v>301</v>
      </c>
    </row>
    <row r="145" spans="1:7">
      <c r="A145">
        <v>860</v>
      </c>
      <c r="B145" s="16" t="s">
        <v>302</v>
      </c>
      <c r="C145" s="16"/>
      <c r="D145" s="16">
        <f>M$69+M$72+3*M$73</f>
        <v>81264</v>
      </c>
      <c r="E145" s="16">
        <f>N$69+N$72+3*N$73</f>
        <v>87068</v>
      </c>
      <c r="F145" s="16">
        <f>O$69+O$72+3*O$73</f>
        <v>116092</v>
      </c>
      <c r="G145" s="12" t="s">
        <v>303</v>
      </c>
    </row>
    <row r="146" spans="1:7">
      <c r="A146">
        <v>865</v>
      </c>
      <c r="B146" s="16" t="s">
        <v>304</v>
      </c>
      <c r="C146" s="16"/>
      <c r="D146" s="16">
        <f>M$69+M$70+M$72+3*M$73</f>
        <v>82369</v>
      </c>
      <c r="E146" s="16">
        <f>N$69+N$70+N$72+3*N$73</f>
        <v>88252</v>
      </c>
      <c r="F146" s="16">
        <f>O$69+O$70+O$72+3*O$73</f>
        <v>117671</v>
      </c>
      <c r="G146" s="41" t="s">
        <v>305</v>
      </c>
    </row>
    <row r="147" spans="1:7">
      <c r="A147">
        <v>870</v>
      </c>
      <c r="B147" s="16" t="s">
        <v>306</v>
      </c>
      <c r="C147" s="16"/>
      <c r="D147" s="16">
        <f>M$69+2*M$70+M$72+3*M$73</f>
        <v>83474</v>
      </c>
      <c r="E147" s="16">
        <f>N$69+2*N$70+N$72+3*N$73</f>
        <v>89436</v>
      </c>
      <c r="F147" s="16">
        <f>O$69+2*O$70+O$72+3*O$73</f>
        <v>119250</v>
      </c>
      <c r="G147" s="12" t="s">
        <v>307</v>
      </c>
    </row>
    <row r="148" spans="1:7">
      <c r="A148">
        <v>880</v>
      </c>
      <c r="B148" s="16" t="s">
        <v>308</v>
      </c>
      <c r="C148" s="16"/>
      <c r="D148" s="16">
        <f>M$69+M$71+M$72+3*M$73</f>
        <v>83940</v>
      </c>
      <c r="E148" s="16">
        <f>N$69+N$71+N$72+3*N$73</f>
        <v>89935</v>
      </c>
      <c r="F148" s="16">
        <f>O$69+O$71+O$72+3*O$73</f>
        <v>119915</v>
      </c>
      <c r="G148" s="12" t="s">
        <v>309</v>
      </c>
    </row>
    <row r="149" spans="1:7">
      <c r="A149">
        <v>885</v>
      </c>
      <c r="B149" s="16" t="s">
        <v>310</v>
      </c>
      <c r="C149" s="16"/>
      <c r="D149" s="16">
        <f>M$69+M$70+M$71+M$72+3*M$73</f>
        <v>85045</v>
      </c>
      <c r="E149" s="16">
        <f>N$69+N$70+N$71+N$72+3*N$73</f>
        <v>91119</v>
      </c>
      <c r="F149" s="16">
        <f>O$69+O$70+O$71+O$72+3*O$73</f>
        <v>121494</v>
      </c>
      <c r="G149" s="12" t="s">
        <v>311</v>
      </c>
    </row>
    <row r="150" spans="1:7">
      <c r="A150">
        <v>890</v>
      </c>
      <c r="B150" s="16" t="s">
        <v>312</v>
      </c>
      <c r="C150" s="16"/>
      <c r="D150" s="16">
        <f>M$69+2*M$70+M$71+M$72+3*M$73</f>
        <v>86150</v>
      </c>
      <c r="E150" s="16">
        <f>N$69+2*N$70+N$71+N$72+3*N$73</f>
        <v>92303</v>
      </c>
      <c r="F150" s="16">
        <f>O$69+2*O$70+O$71+O$72+3*O$73</f>
        <v>123073</v>
      </c>
      <c r="G150" s="12" t="s">
        <v>313</v>
      </c>
    </row>
    <row r="151" spans="1:7">
      <c r="A151">
        <v>900</v>
      </c>
      <c r="B151" s="16" t="s">
        <v>314</v>
      </c>
      <c r="C151" s="16"/>
      <c r="D151" s="16">
        <f>M$69+2*M$71+M$72+3*M$73</f>
        <v>86616</v>
      </c>
      <c r="E151" s="16">
        <f>N$69+2*N$71+N$72+3*N$73</f>
        <v>92802</v>
      </c>
      <c r="F151" s="16">
        <f>O$69+2*O$71+O$72+3*O$73</f>
        <v>123738</v>
      </c>
      <c r="G151" s="12" t="s">
        <v>315</v>
      </c>
    </row>
    <row r="152" spans="1:7">
      <c r="A152">
        <v>905</v>
      </c>
      <c r="B152" s="16" t="s">
        <v>316</v>
      </c>
      <c r="C152" s="16"/>
      <c r="D152" s="16">
        <f>M$69+2*M$71+M$70+M$72+3*M$73</f>
        <v>87721</v>
      </c>
      <c r="E152" s="16">
        <f>N$69+2*N$71+N$70+N$72+3*N$73</f>
        <v>93986</v>
      </c>
      <c r="F152" s="16">
        <f>O$69+2*O$71+O$70+O$72+3*O$73</f>
        <v>125317</v>
      </c>
      <c r="G152" s="12" t="s">
        <v>317</v>
      </c>
    </row>
    <row r="153" spans="1:7">
      <c r="A153">
        <v>910</v>
      </c>
      <c r="B153" s="16" t="s">
        <v>318</v>
      </c>
      <c r="C153" s="16"/>
      <c r="D153" s="16">
        <f>M$69+2*M$71+2*M$70+M$72+3*M$73</f>
        <v>88826</v>
      </c>
      <c r="E153" s="16">
        <f>N$69+2*N$71+2*N$70+N$72+3*N$73</f>
        <v>95170</v>
      </c>
      <c r="F153" s="16">
        <f>O$69+2*O$71+2*O$70+O$72+3*O$73</f>
        <v>126896</v>
      </c>
      <c r="G153" s="12" t="s">
        <v>319</v>
      </c>
    </row>
    <row r="154" spans="1:7">
      <c r="A154">
        <v>920</v>
      </c>
      <c r="B154" s="16" t="s">
        <v>320</v>
      </c>
      <c r="C154" s="16"/>
      <c r="D154" s="16">
        <f>M$69+3*M$71+M$72+3*M$73</f>
        <v>89292</v>
      </c>
      <c r="E154" s="16">
        <f>N$69+3*N$71+N$72+3*N$73</f>
        <v>95669</v>
      </c>
      <c r="F154" s="16">
        <f>O$69+3*O$71+O$72+3*O$73</f>
        <v>127561</v>
      </c>
      <c r="G154" s="12" t="s">
        <v>321</v>
      </c>
    </row>
    <row r="155" spans="1:7">
      <c r="A155">
        <v>925</v>
      </c>
      <c r="B155" s="16" t="s">
        <v>322</v>
      </c>
      <c r="C155" s="16"/>
      <c r="D155" s="16">
        <f>M$69+3*M$71+M$70+M$72+M$73</f>
        <v>45761</v>
      </c>
      <c r="E155" s="16">
        <f>N$69+3*N$71+N$70+N$72+N$73</f>
        <v>49029</v>
      </c>
      <c r="F155" s="16">
        <f>O$69+3*O$71+O$70+O$72+O$73</f>
        <v>65374</v>
      </c>
      <c r="G155" s="12" t="s">
        <v>323</v>
      </c>
    </row>
    <row r="156" spans="1:7">
      <c r="A156">
        <v>930</v>
      </c>
      <c r="B156" s="16" t="s">
        <v>324</v>
      </c>
      <c r="C156" s="16"/>
      <c r="D156" s="16">
        <f>M$69+3*M$71+2*M$70+M$72+3*M$73</f>
        <v>91502</v>
      </c>
      <c r="E156" s="16">
        <f>N$69+3*N$71+2*N$70+N$72+3*N$73</f>
        <v>98037</v>
      </c>
      <c r="F156" s="16">
        <f>O$69+3*O$71+2*O$70+O$72+3*O$73</f>
        <v>130719</v>
      </c>
      <c r="G156" s="12" t="s">
        <v>325</v>
      </c>
    </row>
    <row r="157" spans="1:7">
      <c r="A157">
        <v>990</v>
      </c>
      <c r="B157" s="16" t="s">
        <v>326</v>
      </c>
      <c r="C157" s="16"/>
      <c r="D157" s="16">
        <f>M$69+4*M$71+M$72+3*M$73</f>
        <v>91968</v>
      </c>
      <c r="E157" s="16">
        <f>N$69+4*N$71+N$72+3*N$73</f>
        <v>98536</v>
      </c>
      <c r="F157" s="16">
        <f>O$69+4*O$71+O$72+3*O$73</f>
        <v>131384</v>
      </c>
      <c r="G157" s="12" t="s">
        <v>327</v>
      </c>
    </row>
    <row r="158" spans="1:7">
      <c r="A158">
        <v>960</v>
      </c>
      <c r="B158" s="16" t="s">
        <v>328</v>
      </c>
      <c r="C158" s="16"/>
      <c r="D158" s="16">
        <f>M$69+2*M$72+3*M$73</f>
        <v>92006</v>
      </c>
      <c r="E158" s="16">
        <f>N$69+2*N$72+3*N$73</f>
        <v>98577</v>
      </c>
      <c r="F158" s="16">
        <f>O$69+2*O$72+3*O$73</f>
        <v>131438</v>
      </c>
      <c r="G158" s="12" t="s">
        <v>329</v>
      </c>
    </row>
    <row r="159" spans="1:7">
      <c r="A159">
        <v>1000</v>
      </c>
      <c r="B159" s="16" t="s">
        <v>330</v>
      </c>
      <c r="C159" s="16"/>
      <c r="D159" s="16">
        <f>M$69+4*M$73</f>
        <v>92840</v>
      </c>
      <c r="E159" s="16">
        <f>N$69+4*N$73</f>
        <v>99471</v>
      </c>
      <c r="F159" s="16">
        <f>O$69+4*O$73</f>
        <v>132629</v>
      </c>
      <c r="G159" s="12" t="s">
        <v>331</v>
      </c>
    </row>
  </sheetData>
  <pageMargins left="0.75" right="0.75" top="1" bottom="1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N14"/>
  <sheetViews>
    <sheetView showGridLines="0" zoomScaleNormal="100" workbookViewId="0">
      <pane ySplit="5" topLeftCell="A6" activePane="bottomLeft" state="frozen"/>
      <selection activeCell="I36" sqref="I36"/>
      <selection pane="bottomLeft" activeCell="A16" sqref="A16"/>
    </sheetView>
  </sheetViews>
  <sheetFormatPr defaultRowHeight="12.75"/>
  <cols>
    <col min="1" max="1" width="27.42578125" customWidth="1"/>
    <col min="2" max="2" width="38.140625" customWidth="1"/>
    <col min="3" max="3" width="18.42578125" customWidth="1"/>
    <col min="4" max="4" width="19.7109375" customWidth="1"/>
    <col min="5" max="5" width="19.28515625" customWidth="1"/>
  </cols>
  <sheetData>
    <row r="1" spans="1:14" ht="28.5" customHeight="1">
      <c r="A1" s="44"/>
      <c r="B1" s="359" t="s">
        <v>2310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ht="18" customHeight="1">
      <c r="A2" s="44"/>
      <c r="B2" s="44"/>
      <c r="C2" s="44"/>
      <c r="D2" s="44"/>
      <c r="E2" s="44"/>
    </row>
    <row r="3" spans="1:14" ht="18" customHeight="1">
      <c r="A3" s="371" t="s">
        <v>2204</v>
      </c>
      <c r="B3" s="371"/>
      <c r="C3" s="371"/>
      <c r="D3" s="371"/>
      <c r="E3" s="371"/>
    </row>
    <row r="4" spans="1:14" ht="18" customHeight="1" thickBot="1">
      <c r="F4" s="45"/>
      <c r="G4" s="45"/>
    </row>
    <row r="5" spans="1:14" ht="54" customHeight="1" thickBot="1">
      <c r="A5" s="107" t="s">
        <v>13</v>
      </c>
      <c r="B5" s="108" t="s">
        <v>2205</v>
      </c>
      <c r="C5" s="108" t="s">
        <v>15</v>
      </c>
      <c r="D5" s="108" t="s">
        <v>16</v>
      </c>
      <c r="E5" s="109" t="s">
        <v>2217</v>
      </c>
    </row>
    <row r="6" spans="1:14" ht="13.5" customHeight="1" thickBot="1">
      <c r="A6" s="372"/>
      <c r="B6" s="373"/>
      <c r="C6" s="373"/>
      <c r="D6" s="373"/>
      <c r="E6" s="374"/>
    </row>
    <row r="7" spans="1:14" ht="62.25" customHeight="1">
      <c r="A7" s="118" t="s">
        <v>332</v>
      </c>
      <c r="B7" s="119" t="s">
        <v>2214</v>
      </c>
      <c r="C7" s="199">
        <v>2100</v>
      </c>
      <c r="D7" s="199">
        <v>2250</v>
      </c>
      <c r="E7" s="200">
        <v>3000</v>
      </c>
      <c r="F7" s="74"/>
      <c r="G7" s="74"/>
      <c r="H7" s="74"/>
      <c r="I7" s="74"/>
      <c r="J7" s="2"/>
    </row>
    <row r="8" spans="1:14" ht="38.25">
      <c r="A8" s="115" t="s">
        <v>333</v>
      </c>
      <c r="B8" s="120" t="s">
        <v>2213</v>
      </c>
      <c r="C8" s="260">
        <v>2100</v>
      </c>
      <c r="D8" s="260">
        <v>2250</v>
      </c>
      <c r="E8" s="261">
        <v>3000</v>
      </c>
      <c r="F8" s="74"/>
      <c r="G8" s="74"/>
      <c r="H8" s="74"/>
      <c r="I8" s="74"/>
      <c r="J8" s="2"/>
    </row>
    <row r="9" spans="1:14" ht="57.75" customHeight="1">
      <c r="A9" s="116" t="s">
        <v>334</v>
      </c>
      <c r="B9" s="121" t="s">
        <v>2212</v>
      </c>
      <c r="C9" s="262">
        <v>2100</v>
      </c>
      <c r="D9" s="262">
        <v>2250</v>
      </c>
      <c r="E9" s="263">
        <v>3000</v>
      </c>
      <c r="F9" s="74"/>
      <c r="G9" s="74"/>
      <c r="H9" s="74"/>
      <c r="I9" s="74"/>
      <c r="J9" s="2"/>
    </row>
    <row r="10" spans="1:14" ht="58.5" customHeight="1">
      <c r="A10" s="117" t="s">
        <v>335</v>
      </c>
      <c r="B10" s="122" t="s">
        <v>2215</v>
      </c>
      <c r="C10" s="266">
        <v>2100</v>
      </c>
      <c r="D10" s="266">
        <v>2250</v>
      </c>
      <c r="E10" s="267">
        <v>3000</v>
      </c>
      <c r="F10" s="74"/>
      <c r="G10" s="74"/>
      <c r="H10" s="74"/>
      <c r="I10" s="74"/>
      <c r="J10" s="2"/>
    </row>
    <row r="11" spans="1:14" ht="51">
      <c r="A11" s="115" t="s">
        <v>2255</v>
      </c>
      <c r="B11" s="120" t="s">
        <v>2256</v>
      </c>
      <c r="C11" s="260">
        <v>2100</v>
      </c>
      <c r="D11" s="260">
        <v>2250</v>
      </c>
      <c r="E11" s="261">
        <v>3000</v>
      </c>
    </row>
    <row r="12" spans="1:14" ht="51">
      <c r="A12" s="116" t="s">
        <v>2257</v>
      </c>
      <c r="B12" s="121" t="s">
        <v>2258</v>
      </c>
      <c r="C12" s="262">
        <v>2100</v>
      </c>
      <c r="D12" s="262">
        <v>2250</v>
      </c>
      <c r="E12" s="263">
        <v>3000</v>
      </c>
    </row>
    <row r="13" spans="1:14" ht="51">
      <c r="A13" s="116" t="s">
        <v>2259</v>
      </c>
      <c r="B13" s="121" t="s">
        <v>2260</v>
      </c>
      <c r="C13" s="266">
        <v>2100</v>
      </c>
      <c r="D13" s="266">
        <v>2250</v>
      </c>
      <c r="E13" s="267">
        <v>3000</v>
      </c>
    </row>
    <row r="14" spans="1:14" ht="51.75" thickBot="1">
      <c r="A14" s="264" t="s">
        <v>2261</v>
      </c>
      <c r="B14" s="265" t="s">
        <v>2262</v>
      </c>
      <c r="C14" s="268">
        <v>2100</v>
      </c>
      <c r="D14" s="268">
        <v>2250</v>
      </c>
      <c r="E14" s="269">
        <v>3000</v>
      </c>
    </row>
  </sheetData>
  <sheetProtection password="C64B" sheet="1" objects="1" scenarios="1" formatCells="0" formatColumns="0" formatRows="0" insertColumns="0" insertRows="0" insertHyperlinks="0" deleteColumns="0" deleteRows="0" sort="0" autoFilter="0" pivotTables="0"/>
  <autoFilter ref="A5:E5"/>
  <mergeCells count="3">
    <mergeCell ref="A3:E3"/>
    <mergeCell ref="A6:E6"/>
    <mergeCell ref="B1:N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P40"/>
  <sheetViews>
    <sheetView showGridLines="0" zoomScaleNormal="100" workbookViewId="0">
      <pane ySplit="6" topLeftCell="A16" activePane="bottomLeft" state="frozen"/>
      <selection activeCell="I36" sqref="I36"/>
      <selection pane="bottomLeft" activeCell="F29" sqref="F29"/>
    </sheetView>
  </sheetViews>
  <sheetFormatPr defaultRowHeight="12.75"/>
  <cols>
    <col min="1" max="1" width="8" customWidth="1"/>
    <col min="2" max="2" width="25.42578125" customWidth="1"/>
    <col min="3" max="3" width="71.42578125" customWidth="1"/>
    <col min="4" max="6" width="11.7109375" style="46" customWidth="1"/>
    <col min="13" max="13" width="24.85546875" customWidth="1"/>
  </cols>
  <sheetData>
    <row r="1" spans="1:16" ht="28.5" customHeight="1">
      <c r="A1" s="47"/>
      <c r="B1" s="48"/>
      <c r="C1" s="359" t="s">
        <v>2310</v>
      </c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6" ht="18" customHeight="1">
      <c r="A2" s="47"/>
      <c r="B2" s="1"/>
      <c r="C2" s="47"/>
      <c r="D2" s="47"/>
      <c r="E2" s="47"/>
      <c r="F2" s="47"/>
    </row>
    <row r="3" spans="1:16" ht="18" customHeight="1">
      <c r="A3" s="47"/>
      <c r="B3" s="377" t="s">
        <v>2204</v>
      </c>
      <c r="C3" s="377"/>
      <c r="D3" s="377"/>
      <c r="E3" s="377"/>
      <c r="F3" s="377"/>
    </row>
    <row r="4" spans="1:16" ht="18" customHeight="1" thickBot="1">
      <c r="A4" s="47"/>
    </row>
    <row r="5" spans="1:16" s="49" customFormat="1" ht="57.95" customHeight="1" thickBot="1">
      <c r="A5" s="8" t="s">
        <v>12</v>
      </c>
      <c r="B5" s="9" t="s">
        <v>13</v>
      </c>
      <c r="C5" s="75" t="s">
        <v>2205</v>
      </c>
      <c r="D5" s="9" t="s">
        <v>15</v>
      </c>
      <c r="E5" s="9" t="s">
        <v>16</v>
      </c>
      <c r="F5" s="10" t="s">
        <v>2218</v>
      </c>
    </row>
    <row r="6" spans="1:16" ht="80.099999999999994" customHeight="1" thickBot="1">
      <c r="A6" s="104"/>
      <c r="B6" s="378" t="s">
        <v>2787</v>
      </c>
      <c r="C6" s="379"/>
      <c r="D6" s="379"/>
      <c r="E6" s="379"/>
      <c r="F6" s="380"/>
    </row>
    <row r="7" spans="1:16" ht="25.5">
      <c r="A7" s="327">
        <v>3</v>
      </c>
      <c r="B7" s="328" t="s">
        <v>2306</v>
      </c>
      <c r="C7" s="335" t="s">
        <v>2307</v>
      </c>
      <c r="D7" s="336">
        <v>4515</v>
      </c>
      <c r="E7" s="336">
        <v>4838</v>
      </c>
      <c r="F7" s="337">
        <v>6450</v>
      </c>
      <c r="G7" s="382" t="s">
        <v>2308</v>
      </c>
      <c r="H7" s="375"/>
      <c r="I7" s="375"/>
      <c r="J7" s="375"/>
      <c r="K7" s="375"/>
      <c r="L7" s="375"/>
      <c r="M7" s="375"/>
      <c r="N7" s="201"/>
      <c r="O7" s="201"/>
      <c r="P7" s="201"/>
    </row>
    <row r="8" spans="1:16" ht="25.5">
      <c r="A8" s="320">
        <v>3</v>
      </c>
      <c r="B8" s="348" t="s">
        <v>2788</v>
      </c>
      <c r="C8" s="322" t="s">
        <v>2791</v>
      </c>
      <c r="D8" s="323">
        <v>3780</v>
      </c>
      <c r="E8" s="323">
        <v>4050</v>
      </c>
      <c r="F8" s="338">
        <v>5400</v>
      </c>
      <c r="G8" s="382" t="s">
        <v>2308</v>
      </c>
      <c r="H8" s="375"/>
      <c r="I8" s="375"/>
      <c r="J8" s="375"/>
      <c r="K8" s="375"/>
      <c r="L8" s="375"/>
      <c r="M8" s="375"/>
      <c r="N8" s="201"/>
      <c r="O8" s="201"/>
      <c r="P8" s="201"/>
    </row>
    <row r="9" spans="1:16">
      <c r="A9" s="344">
        <v>3</v>
      </c>
      <c r="B9" s="279" t="s">
        <v>2206</v>
      </c>
      <c r="C9" s="339" t="s">
        <v>2298</v>
      </c>
      <c r="D9" s="340">
        <v>4130</v>
      </c>
      <c r="E9" s="340">
        <v>4425</v>
      </c>
      <c r="F9" s="341">
        <v>5900</v>
      </c>
      <c r="G9" s="375" t="s">
        <v>2311</v>
      </c>
      <c r="H9" s="375"/>
      <c r="I9" s="375"/>
      <c r="J9" s="375"/>
      <c r="K9" s="375"/>
      <c r="L9" s="375"/>
      <c r="M9" s="375"/>
      <c r="N9" s="201"/>
      <c r="O9" s="201"/>
      <c r="P9" s="201"/>
    </row>
    <row r="10" spans="1:16">
      <c r="A10" s="344">
        <v>3</v>
      </c>
      <c r="B10" s="220" t="s">
        <v>2240</v>
      </c>
      <c r="C10" s="339" t="s">
        <v>2299</v>
      </c>
      <c r="D10" s="340">
        <v>4130</v>
      </c>
      <c r="E10" s="340">
        <v>4425</v>
      </c>
      <c r="F10" s="341">
        <v>5900</v>
      </c>
      <c r="G10" s="277" t="s">
        <v>2312</v>
      </c>
      <c r="H10" s="217"/>
      <c r="I10" s="217"/>
      <c r="J10" s="217"/>
      <c r="K10" s="217"/>
      <c r="L10" s="217"/>
      <c r="M10" s="217"/>
      <c r="N10" s="201"/>
      <c r="O10" s="201"/>
      <c r="P10" s="201"/>
    </row>
    <row r="11" spans="1:16">
      <c r="A11" s="343">
        <v>1</v>
      </c>
      <c r="B11" s="349" t="s">
        <v>2238</v>
      </c>
      <c r="C11" s="339" t="s">
        <v>2300</v>
      </c>
      <c r="D11" s="340">
        <v>2270</v>
      </c>
      <c r="E11" s="340">
        <v>2430</v>
      </c>
      <c r="F11" s="341">
        <v>3240</v>
      </c>
      <c r="G11" s="79"/>
      <c r="H11" s="79"/>
      <c r="I11" s="79"/>
      <c r="J11" s="2"/>
      <c r="K11" s="2"/>
      <c r="N11" s="201"/>
      <c r="O11" s="201"/>
      <c r="P11" s="201"/>
    </row>
    <row r="12" spans="1:16">
      <c r="A12" s="344">
        <v>3</v>
      </c>
      <c r="B12" s="339" t="s">
        <v>336</v>
      </c>
      <c r="C12" s="339" t="s">
        <v>2301</v>
      </c>
      <c r="D12" s="340">
        <v>2270</v>
      </c>
      <c r="E12" s="340">
        <v>2430</v>
      </c>
      <c r="F12" s="341">
        <v>3240</v>
      </c>
      <c r="G12" s="221"/>
      <c r="H12" s="79"/>
      <c r="I12" s="79"/>
      <c r="J12" s="2"/>
      <c r="K12" s="2"/>
      <c r="N12" s="201"/>
      <c r="O12" s="201"/>
      <c r="P12" s="201"/>
    </row>
    <row r="13" spans="1:16">
      <c r="A13" s="344">
        <v>1</v>
      </c>
      <c r="B13" s="345" t="s">
        <v>337</v>
      </c>
      <c r="C13" s="339" t="s">
        <v>2300</v>
      </c>
      <c r="D13" s="340">
        <v>2270</v>
      </c>
      <c r="E13" s="340">
        <v>2430</v>
      </c>
      <c r="F13" s="341">
        <v>3240</v>
      </c>
      <c r="N13" s="201"/>
      <c r="O13" s="201"/>
      <c r="P13" s="201"/>
    </row>
    <row r="14" spans="1:16">
      <c r="A14" s="346">
        <v>3</v>
      </c>
      <c r="B14" s="345" t="s">
        <v>2241</v>
      </c>
      <c r="C14" s="345" t="s">
        <v>2301</v>
      </c>
      <c r="D14" s="340">
        <v>2625</v>
      </c>
      <c r="E14" s="340">
        <v>2815</v>
      </c>
      <c r="F14" s="347">
        <v>3750</v>
      </c>
      <c r="G14" s="221"/>
      <c r="H14" s="79"/>
      <c r="I14" s="79"/>
      <c r="J14" s="2"/>
      <c r="K14" s="2"/>
    </row>
    <row r="15" spans="1:16">
      <c r="A15" s="344">
        <v>1</v>
      </c>
      <c r="B15" s="345" t="s">
        <v>338</v>
      </c>
      <c r="C15" s="345" t="s">
        <v>2302</v>
      </c>
      <c r="D15" s="340">
        <v>5670</v>
      </c>
      <c r="E15" s="340">
        <v>6075</v>
      </c>
      <c r="F15" s="341">
        <v>8100</v>
      </c>
      <c r="G15" s="79"/>
      <c r="H15" s="79"/>
      <c r="I15" s="79"/>
      <c r="J15" s="2"/>
      <c r="K15" s="2"/>
    </row>
    <row r="16" spans="1:16" ht="13.5" thickBot="1">
      <c r="A16" s="227">
        <v>1</v>
      </c>
      <c r="B16" s="342" t="s">
        <v>339</v>
      </c>
      <c r="C16" s="241" t="s">
        <v>2303</v>
      </c>
      <c r="D16" s="243">
        <v>4160</v>
      </c>
      <c r="E16" s="243">
        <v>4455</v>
      </c>
      <c r="F16" s="244">
        <v>5940</v>
      </c>
      <c r="G16" s="79"/>
      <c r="H16" s="79"/>
      <c r="I16" s="79"/>
      <c r="J16" s="2"/>
      <c r="K16" s="2"/>
    </row>
    <row r="17" spans="1:13" ht="13.5" thickBot="1">
      <c r="A17" s="232"/>
      <c r="B17" s="233"/>
      <c r="C17" s="233"/>
      <c r="D17" s="234"/>
      <c r="E17" s="234"/>
      <c r="F17" s="235"/>
      <c r="G17" s="79"/>
      <c r="H17" s="79"/>
      <c r="I17" s="79"/>
      <c r="J17" s="2"/>
      <c r="K17" s="2"/>
    </row>
    <row r="18" spans="1:13" ht="25.5">
      <c r="A18" s="329">
        <v>3</v>
      </c>
      <c r="B18" s="330" t="s">
        <v>2309</v>
      </c>
      <c r="C18" s="331" t="s">
        <v>2792</v>
      </c>
      <c r="D18" s="323">
        <v>6475</v>
      </c>
      <c r="E18" s="323">
        <v>6938</v>
      </c>
      <c r="F18" s="326">
        <v>9250</v>
      </c>
      <c r="G18" s="381" t="s">
        <v>2308</v>
      </c>
      <c r="H18" s="375"/>
      <c r="I18" s="375"/>
      <c r="J18" s="375"/>
      <c r="K18" s="375"/>
      <c r="L18" s="375"/>
      <c r="M18" s="375"/>
    </row>
    <row r="19" spans="1:13" ht="25.5">
      <c r="A19" s="324">
        <v>3</v>
      </c>
      <c r="B19" s="321" t="s">
        <v>2789</v>
      </c>
      <c r="C19" s="325" t="s">
        <v>2790</v>
      </c>
      <c r="D19" s="332">
        <v>5915</v>
      </c>
      <c r="E19" s="333">
        <v>6340</v>
      </c>
      <c r="F19" s="334">
        <v>8450</v>
      </c>
      <c r="G19" s="382" t="s">
        <v>2308</v>
      </c>
      <c r="H19" s="375"/>
      <c r="I19" s="375"/>
      <c r="J19" s="375"/>
      <c r="K19" s="375"/>
      <c r="L19" s="375"/>
      <c r="M19" s="375"/>
    </row>
    <row r="20" spans="1:13" ht="13.5" thickBot="1">
      <c r="A20" s="293">
        <v>3</v>
      </c>
      <c r="B20" s="294" t="s">
        <v>2207</v>
      </c>
      <c r="C20" s="238" t="s">
        <v>2242</v>
      </c>
      <c r="D20" s="295">
        <v>6265</v>
      </c>
      <c r="E20" s="291">
        <v>6712.5</v>
      </c>
      <c r="F20" s="292">
        <v>8950</v>
      </c>
      <c r="G20" s="383" t="s">
        <v>2311</v>
      </c>
      <c r="H20" s="383"/>
      <c r="I20" s="383"/>
      <c r="J20" s="383"/>
      <c r="K20" s="383"/>
      <c r="L20" s="383"/>
      <c r="M20" s="383"/>
    </row>
    <row r="21" spans="1:13">
      <c r="A21" s="236">
        <v>3</v>
      </c>
      <c r="B21" s="237" t="s">
        <v>2243</v>
      </c>
      <c r="C21" s="238" t="s">
        <v>2244</v>
      </c>
      <c r="D21" s="239">
        <v>6265</v>
      </c>
      <c r="E21" s="218">
        <v>6712.5</v>
      </c>
      <c r="F21" s="219">
        <v>8950</v>
      </c>
      <c r="G21" s="375" t="s">
        <v>2312</v>
      </c>
      <c r="H21" s="376"/>
      <c r="I21" s="376"/>
      <c r="J21" s="376"/>
      <c r="K21" s="376"/>
      <c r="L21" s="376"/>
      <c r="M21" s="376"/>
    </row>
    <row r="22" spans="1:13" ht="13.5" thickBot="1">
      <c r="A22" s="240">
        <v>1</v>
      </c>
      <c r="B22" s="241" t="s">
        <v>2239</v>
      </c>
      <c r="C22" s="228" t="s">
        <v>2245</v>
      </c>
      <c r="D22" s="242">
        <v>3550</v>
      </c>
      <c r="E22" s="243">
        <v>3805</v>
      </c>
      <c r="F22" s="244">
        <v>5070</v>
      </c>
      <c r="G22" s="311"/>
      <c r="H22" s="79"/>
      <c r="I22" s="79"/>
      <c r="J22" s="2"/>
      <c r="K22" s="2"/>
    </row>
    <row r="23" spans="1:13">
      <c r="A23" s="245">
        <v>3</v>
      </c>
      <c r="B23" s="225" t="s">
        <v>340</v>
      </c>
      <c r="C23" s="224" t="s">
        <v>2246</v>
      </c>
      <c r="D23" s="246">
        <v>3550</v>
      </c>
      <c r="E23" s="222">
        <v>3805</v>
      </c>
      <c r="F23" s="223">
        <v>5070</v>
      </c>
      <c r="G23" s="221"/>
      <c r="H23" s="79"/>
      <c r="I23" s="79"/>
      <c r="J23" s="2"/>
      <c r="K23" s="2"/>
    </row>
    <row r="24" spans="1:13">
      <c r="A24" s="245">
        <v>1</v>
      </c>
      <c r="B24" s="225" t="s">
        <v>341</v>
      </c>
      <c r="C24" s="224" t="s">
        <v>2245</v>
      </c>
      <c r="D24" s="246">
        <v>3550</v>
      </c>
      <c r="E24" s="222">
        <v>3805</v>
      </c>
      <c r="F24" s="223">
        <v>5070</v>
      </c>
      <c r="G24" s="221"/>
      <c r="H24" s="79"/>
      <c r="I24" s="79"/>
      <c r="J24" s="2"/>
      <c r="K24" s="2"/>
    </row>
    <row r="25" spans="1:13" ht="13.5" thickBot="1">
      <c r="A25" s="247">
        <v>3</v>
      </c>
      <c r="B25" s="225" t="s">
        <v>2247</v>
      </c>
      <c r="C25" s="224" t="s">
        <v>2246</v>
      </c>
      <c r="D25" s="246">
        <v>3760</v>
      </c>
      <c r="E25" s="222">
        <v>4030</v>
      </c>
      <c r="F25" s="226">
        <v>5370</v>
      </c>
      <c r="G25" s="79" t="s">
        <v>2201</v>
      </c>
      <c r="H25" s="79"/>
      <c r="I25" s="79"/>
      <c r="J25" s="2"/>
      <c r="K25" s="2"/>
    </row>
    <row r="26" spans="1:13">
      <c r="A26" s="245">
        <v>1</v>
      </c>
      <c r="B26" s="225" t="s">
        <v>342</v>
      </c>
      <c r="C26" s="224" t="s">
        <v>2248</v>
      </c>
      <c r="D26" s="246">
        <v>8875</v>
      </c>
      <c r="E26" s="222">
        <v>9505</v>
      </c>
      <c r="F26" s="223">
        <v>12675</v>
      </c>
      <c r="G26" s="79"/>
      <c r="H26" s="79"/>
      <c r="I26" s="79"/>
      <c r="J26" s="2"/>
      <c r="K26" s="2"/>
    </row>
    <row r="27" spans="1:13" ht="13.5" thickBot="1">
      <c r="A27" s="248">
        <v>1</v>
      </c>
      <c r="B27" s="229" t="s">
        <v>343</v>
      </c>
      <c r="C27" s="228" t="s">
        <v>2249</v>
      </c>
      <c r="D27" s="249">
        <v>6505</v>
      </c>
      <c r="E27" s="230">
        <v>6975</v>
      </c>
      <c r="F27" s="231">
        <v>9295</v>
      </c>
      <c r="G27" s="79"/>
      <c r="H27" s="79"/>
      <c r="I27" s="79"/>
      <c r="J27" s="2"/>
      <c r="K27" s="2"/>
    </row>
    <row r="28" spans="1:13" ht="13.5" thickBot="1">
      <c r="A28" s="250"/>
      <c r="B28" s="123"/>
      <c r="C28" s="123"/>
      <c r="D28" s="198"/>
      <c r="E28" s="198"/>
      <c r="F28" s="198"/>
      <c r="G28" s="2"/>
      <c r="H28" s="2"/>
      <c r="I28" s="2"/>
      <c r="J28" s="2"/>
      <c r="K28" s="2"/>
    </row>
    <row r="29" spans="1:13" ht="13.5" thickBot="1">
      <c r="A29" s="318">
        <v>1</v>
      </c>
      <c r="B29" s="286" t="s">
        <v>2785</v>
      </c>
      <c r="C29" s="287" t="s">
        <v>2786</v>
      </c>
      <c r="D29" s="288">
        <f>553*5</f>
        <v>2765</v>
      </c>
      <c r="E29" s="289">
        <f>593*5</f>
        <v>2965</v>
      </c>
      <c r="F29" s="290">
        <f>790*5</f>
        <v>3950</v>
      </c>
      <c r="G29" s="2"/>
      <c r="H29" s="2"/>
      <c r="I29" s="2"/>
      <c r="J29" s="2"/>
      <c r="K29" s="2"/>
    </row>
    <row r="30" spans="1:13" ht="13.5" thickBot="1">
      <c r="A30" s="312">
        <v>1</v>
      </c>
      <c r="B30" s="313" t="s">
        <v>2208</v>
      </c>
      <c r="C30" s="314" t="s">
        <v>2250</v>
      </c>
      <c r="D30" s="315">
        <f>553*5</f>
        <v>2765</v>
      </c>
      <c r="E30" s="316">
        <f>593*5</f>
        <v>2965</v>
      </c>
      <c r="F30" s="317">
        <f>790*5</f>
        <v>3950</v>
      </c>
      <c r="G30" s="319"/>
      <c r="H30" s="2"/>
      <c r="I30" s="2"/>
      <c r="J30" s="2"/>
      <c r="K30" s="2"/>
    </row>
    <row r="31" spans="1:13" ht="13.5" thickBot="1">
      <c r="A31" s="251">
        <v>1</v>
      </c>
      <c r="B31" s="280" t="s">
        <v>2209</v>
      </c>
      <c r="C31" s="281" t="s">
        <v>2251</v>
      </c>
      <c r="D31" s="282">
        <f>830*5</f>
        <v>4150</v>
      </c>
      <c r="E31" s="283">
        <f>889*5</f>
        <v>4445</v>
      </c>
      <c r="F31" s="284">
        <f>1185*5</f>
        <v>5925</v>
      </c>
      <c r="G31" s="2"/>
      <c r="H31" s="2"/>
      <c r="I31" s="2"/>
      <c r="J31" s="2"/>
      <c r="K31" s="2"/>
    </row>
    <row r="32" spans="1:13" ht="13.5" thickBot="1">
      <c r="A32" s="285">
        <v>1</v>
      </c>
      <c r="B32" s="286" t="s">
        <v>2252</v>
      </c>
      <c r="C32" s="287" t="s">
        <v>2253</v>
      </c>
      <c r="D32" s="288">
        <f>332*5</f>
        <v>1660</v>
      </c>
      <c r="E32" s="289">
        <f>356*5</f>
        <v>1780</v>
      </c>
      <c r="F32" s="290">
        <f>474*5</f>
        <v>2370</v>
      </c>
    </row>
    <row r="33" spans="1:7">
      <c r="G33" s="221"/>
    </row>
    <row r="34" spans="1:7" ht="13.5" thickBot="1">
      <c r="A34" s="252">
        <v>1</v>
      </c>
      <c r="B34" s="253" t="s">
        <v>2271</v>
      </c>
      <c r="C34" s="254" t="s">
        <v>2272</v>
      </c>
      <c r="D34" s="255">
        <v>4375</v>
      </c>
      <c r="E34" s="256">
        <v>4688</v>
      </c>
      <c r="F34" s="257">
        <v>6250</v>
      </c>
      <c r="G34" s="221"/>
    </row>
    <row r="35" spans="1:7" ht="13.5" thickBot="1">
      <c r="A35" s="252">
        <v>1</v>
      </c>
      <c r="B35" s="253" t="s">
        <v>2273</v>
      </c>
      <c r="C35" s="254" t="s">
        <v>2274</v>
      </c>
      <c r="D35" s="255">
        <v>2625</v>
      </c>
      <c r="E35" s="256">
        <v>2813</v>
      </c>
      <c r="F35" s="257">
        <v>3750</v>
      </c>
    </row>
    <row r="36" spans="1:7">
      <c r="G36" s="274"/>
    </row>
    <row r="37" spans="1:7" ht="26.25" thickBot="1">
      <c r="A37" s="350">
        <v>1</v>
      </c>
      <c r="B37" s="351" t="s">
        <v>2287</v>
      </c>
      <c r="C37" s="352" t="s">
        <v>2288</v>
      </c>
      <c r="D37" s="353">
        <v>7875</v>
      </c>
      <c r="E37" s="354">
        <v>8440</v>
      </c>
      <c r="F37" s="355">
        <v>11250</v>
      </c>
      <c r="G37" s="356" t="s">
        <v>2308</v>
      </c>
    </row>
    <row r="38" spans="1:7">
      <c r="F38" s="272"/>
      <c r="G38" s="274"/>
    </row>
    <row r="39" spans="1:7" ht="13.5" thickBot="1">
      <c r="A39" s="270">
        <v>1</v>
      </c>
      <c r="B39" s="275" t="s">
        <v>2289</v>
      </c>
      <c r="C39" s="271" t="s">
        <v>2304</v>
      </c>
      <c r="D39" s="255">
        <v>4375</v>
      </c>
      <c r="E39" s="256">
        <v>4688</v>
      </c>
      <c r="F39" s="257">
        <v>6250</v>
      </c>
      <c r="G39" s="274"/>
    </row>
    <row r="40" spans="1:7" ht="26.25" thickBot="1">
      <c r="A40" s="270">
        <v>1</v>
      </c>
      <c r="B40" s="275" t="s">
        <v>2290</v>
      </c>
      <c r="C40" s="273" t="s">
        <v>2305</v>
      </c>
      <c r="D40" s="255">
        <v>2625</v>
      </c>
      <c r="E40" s="256">
        <v>2813</v>
      </c>
      <c r="F40" s="257">
        <v>3750</v>
      </c>
    </row>
  </sheetData>
  <sheetProtection password="C6FF" sheet="1" objects="1" scenarios="1" formatCells="0" formatColumns="0" formatRows="0" insertColumns="0" insertRows="0" insertHyperlinks="0" deleteColumns="0" deleteRows="0" sort="0" autoFilter="0"/>
  <autoFilter ref="A5:F22"/>
  <mergeCells count="10">
    <mergeCell ref="G21:M21"/>
    <mergeCell ref="B3:F3"/>
    <mergeCell ref="B6:F6"/>
    <mergeCell ref="C1:O1"/>
    <mergeCell ref="G9:M9"/>
    <mergeCell ref="G18:M18"/>
    <mergeCell ref="G7:M7"/>
    <mergeCell ref="G19:M19"/>
    <mergeCell ref="G20:M20"/>
    <mergeCell ref="G8:M8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6"/>
  <dimension ref="A1:O254"/>
  <sheetViews>
    <sheetView showGridLines="0" workbookViewId="0">
      <selection activeCell="L6" sqref="L6"/>
    </sheetView>
  </sheetViews>
  <sheetFormatPr defaultRowHeight="12.75"/>
  <cols>
    <col min="1" max="1" width="8" customWidth="1"/>
    <col min="2" max="2" width="25.42578125" customWidth="1"/>
    <col min="3" max="3" width="61.42578125" customWidth="1"/>
    <col min="4" max="5" width="11.7109375" customWidth="1"/>
    <col min="6" max="6" width="14.140625" customWidth="1"/>
    <col min="7" max="7" width="11.28515625" customWidth="1"/>
    <col min="8" max="8" width="13" customWidth="1"/>
    <col min="9" max="9" width="12" customWidth="1"/>
    <col min="11" max="11" width="14.140625" customWidth="1"/>
  </cols>
  <sheetData>
    <row r="1" spans="1:15" ht="25.5" customHeight="1">
      <c r="A1" s="47"/>
      <c r="B1" s="48"/>
      <c r="C1" s="359" t="s">
        <v>2310</v>
      </c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ht="18" customHeight="1">
      <c r="A2" s="47"/>
      <c r="B2" s="1"/>
      <c r="C2" s="47"/>
      <c r="D2" s="47"/>
      <c r="E2" s="47"/>
      <c r="F2" s="47"/>
    </row>
    <row r="3" spans="1:15" ht="18" customHeight="1">
      <c r="A3" s="47"/>
      <c r="B3" s="377" t="s">
        <v>2204</v>
      </c>
      <c r="C3" s="377"/>
      <c r="D3" s="377"/>
      <c r="E3" s="377"/>
      <c r="F3" s="377"/>
    </row>
    <row r="4" spans="1:15" ht="18" customHeight="1" thickBot="1">
      <c r="A4" s="47"/>
    </row>
    <row r="5" spans="1:15" ht="57.95" customHeight="1" thickBot="1">
      <c r="A5" s="8" t="s">
        <v>344</v>
      </c>
      <c r="B5" s="9" t="s">
        <v>13</v>
      </c>
      <c r="C5" s="9" t="s">
        <v>2205</v>
      </c>
      <c r="D5" s="9" t="s">
        <v>15</v>
      </c>
      <c r="E5" s="9" t="s">
        <v>16</v>
      </c>
      <c r="F5" s="430" t="s">
        <v>2220</v>
      </c>
      <c r="G5" s="431"/>
      <c r="H5" s="2"/>
      <c r="I5" s="2"/>
      <c r="J5" s="2"/>
      <c r="K5" s="2"/>
    </row>
    <row r="6" spans="1:15" s="52" customFormat="1" ht="322.5" customHeight="1" thickBot="1">
      <c r="A6" s="51"/>
      <c r="B6" s="384" t="s">
        <v>3045</v>
      </c>
      <c r="C6" s="385"/>
      <c r="D6" s="385"/>
      <c r="E6" s="385"/>
      <c r="F6" s="434"/>
      <c r="G6" s="432"/>
      <c r="H6" s="433"/>
      <c r="I6" s="433"/>
      <c r="J6" s="433"/>
      <c r="K6" s="433"/>
    </row>
    <row r="7" spans="1:15">
      <c r="A7" s="135">
        <v>5</v>
      </c>
      <c r="B7" s="86" t="s">
        <v>591</v>
      </c>
      <c r="C7" s="87" t="s">
        <v>592</v>
      </c>
      <c r="D7" s="193">
        <v>28000</v>
      </c>
      <c r="E7" s="193">
        <v>30000</v>
      </c>
      <c r="F7" s="435">
        <v>40000</v>
      </c>
      <c r="G7" s="79"/>
      <c r="H7" s="79"/>
      <c r="I7" s="79"/>
      <c r="J7" s="74"/>
      <c r="K7" s="74"/>
    </row>
    <row r="8" spans="1:15">
      <c r="A8" s="131">
        <v>6</v>
      </c>
      <c r="B8" s="83" t="s">
        <v>593</v>
      </c>
      <c r="C8" s="50" t="s">
        <v>594</v>
      </c>
      <c r="D8" s="194">
        <v>32721.499999999996</v>
      </c>
      <c r="E8" s="194">
        <v>35058.75</v>
      </c>
      <c r="F8" s="436">
        <v>46745</v>
      </c>
      <c r="G8" s="79"/>
      <c r="H8" s="79"/>
      <c r="I8" s="79"/>
      <c r="J8" s="74"/>
      <c r="K8" s="74"/>
    </row>
    <row r="9" spans="1:15">
      <c r="A9" s="131">
        <v>7</v>
      </c>
      <c r="B9" s="83" t="s">
        <v>595</v>
      </c>
      <c r="C9" s="50" t="s">
        <v>596</v>
      </c>
      <c r="D9" s="194">
        <v>38174.5</v>
      </c>
      <c r="E9" s="194">
        <v>40901.25</v>
      </c>
      <c r="F9" s="195">
        <v>54535</v>
      </c>
      <c r="G9" s="79"/>
      <c r="H9" s="79"/>
      <c r="I9" s="79"/>
      <c r="J9" s="74"/>
      <c r="K9" s="74"/>
    </row>
    <row r="10" spans="1:15">
      <c r="A10" s="131">
        <v>8</v>
      </c>
      <c r="B10" s="83" t="s">
        <v>597</v>
      </c>
      <c r="C10" s="50" t="s">
        <v>598</v>
      </c>
      <c r="D10" s="194">
        <v>43627.5</v>
      </c>
      <c r="E10" s="194">
        <v>46743.75</v>
      </c>
      <c r="F10" s="195">
        <v>62325</v>
      </c>
      <c r="G10" s="79"/>
      <c r="H10" s="79"/>
      <c r="I10" s="79"/>
      <c r="J10" s="74"/>
      <c r="K10" s="74"/>
    </row>
    <row r="11" spans="1:15">
      <c r="A11" s="131">
        <v>9</v>
      </c>
      <c r="B11" s="83" t="s">
        <v>599</v>
      </c>
      <c r="C11" s="50" t="s">
        <v>600</v>
      </c>
      <c r="D11" s="194">
        <v>46900</v>
      </c>
      <c r="E11" s="194">
        <v>50250</v>
      </c>
      <c r="F11" s="195">
        <v>67000</v>
      </c>
      <c r="G11" s="79"/>
      <c r="H11" s="79"/>
      <c r="I11" s="79"/>
      <c r="J11" s="74"/>
      <c r="K11" s="74"/>
    </row>
    <row r="12" spans="1:15">
      <c r="A12" s="131">
        <v>10</v>
      </c>
      <c r="B12" s="83" t="s">
        <v>601</v>
      </c>
      <c r="C12" s="50" t="s">
        <v>602</v>
      </c>
      <c r="D12" s="194">
        <v>52111.5</v>
      </c>
      <c r="E12" s="194">
        <v>55833.75</v>
      </c>
      <c r="F12" s="195">
        <v>74445</v>
      </c>
      <c r="G12" s="79"/>
      <c r="H12" s="79"/>
      <c r="I12" s="79"/>
      <c r="J12" s="74"/>
      <c r="K12" s="74"/>
    </row>
    <row r="13" spans="1:15">
      <c r="A13" s="131">
        <v>11</v>
      </c>
      <c r="B13" s="83" t="s">
        <v>603</v>
      </c>
      <c r="C13" s="50" t="s">
        <v>604</v>
      </c>
      <c r="D13" s="194">
        <v>57323</v>
      </c>
      <c r="E13" s="194">
        <v>61417.5</v>
      </c>
      <c r="F13" s="195">
        <v>81890</v>
      </c>
      <c r="G13" s="79"/>
      <c r="H13" s="79"/>
      <c r="I13" s="79"/>
      <c r="J13" s="74"/>
      <c r="K13" s="74"/>
    </row>
    <row r="14" spans="1:15">
      <c r="A14" s="131">
        <v>12</v>
      </c>
      <c r="B14" s="83" t="s">
        <v>605</v>
      </c>
      <c r="C14" s="50" t="s">
        <v>606</v>
      </c>
      <c r="D14" s="194">
        <v>62534.499999999993</v>
      </c>
      <c r="E14" s="194">
        <v>67001.25</v>
      </c>
      <c r="F14" s="195">
        <v>89335</v>
      </c>
      <c r="G14" s="79"/>
      <c r="H14" s="79"/>
      <c r="I14" s="79"/>
      <c r="J14" s="74"/>
      <c r="K14" s="74"/>
    </row>
    <row r="15" spans="1:15">
      <c r="A15" s="131">
        <v>13</v>
      </c>
      <c r="B15" s="83" t="s">
        <v>607</v>
      </c>
      <c r="C15" s="50" t="s">
        <v>608</v>
      </c>
      <c r="D15" s="194">
        <v>67742.5</v>
      </c>
      <c r="E15" s="194">
        <v>72581.25</v>
      </c>
      <c r="F15" s="195">
        <v>96775</v>
      </c>
      <c r="G15" s="79"/>
      <c r="H15" s="79"/>
      <c r="I15" s="79"/>
      <c r="J15" s="74"/>
      <c r="K15" s="74"/>
    </row>
    <row r="16" spans="1:15">
      <c r="A16" s="131">
        <v>14</v>
      </c>
      <c r="B16" s="83" t="s">
        <v>609</v>
      </c>
      <c r="C16" s="50" t="s">
        <v>610</v>
      </c>
      <c r="D16" s="194">
        <v>71260</v>
      </c>
      <c r="E16" s="194">
        <v>76350</v>
      </c>
      <c r="F16" s="195">
        <v>101800</v>
      </c>
      <c r="G16" s="79"/>
      <c r="H16" s="79"/>
      <c r="I16" s="79"/>
      <c r="J16" s="74"/>
      <c r="K16" s="74"/>
    </row>
    <row r="17" spans="1:11">
      <c r="A17" s="131">
        <v>15</v>
      </c>
      <c r="B17" s="83" t="s">
        <v>611</v>
      </c>
      <c r="C17" s="50" t="s">
        <v>612</v>
      </c>
      <c r="D17" s="194">
        <v>73500</v>
      </c>
      <c r="E17" s="194">
        <v>78750</v>
      </c>
      <c r="F17" s="195">
        <v>105000</v>
      </c>
      <c r="G17" s="79"/>
      <c r="H17" s="79"/>
      <c r="I17" s="79"/>
      <c r="J17" s="74"/>
      <c r="K17" s="74"/>
    </row>
    <row r="18" spans="1:11">
      <c r="A18" s="131">
        <v>16</v>
      </c>
      <c r="B18" s="83" t="s">
        <v>613</v>
      </c>
      <c r="C18" s="50" t="s">
        <v>614</v>
      </c>
      <c r="D18" s="194">
        <v>78050</v>
      </c>
      <c r="E18" s="194">
        <v>83625</v>
      </c>
      <c r="F18" s="195">
        <v>111500</v>
      </c>
      <c r="G18" s="79"/>
      <c r="H18" s="79"/>
      <c r="I18" s="79"/>
      <c r="J18" s="74"/>
      <c r="K18" s="74"/>
    </row>
    <row r="19" spans="1:11">
      <c r="A19" s="131">
        <v>17</v>
      </c>
      <c r="B19" s="83" t="s">
        <v>615</v>
      </c>
      <c r="C19" s="50" t="s">
        <v>616</v>
      </c>
      <c r="D19" s="194">
        <v>82600</v>
      </c>
      <c r="E19" s="194">
        <v>88500</v>
      </c>
      <c r="F19" s="195">
        <v>118000</v>
      </c>
      <c r="G19" s="79"/>
      <c r="H19" s="79"/>
      <c r="I19" s="79"/>
      <c r="J19" s="74"/>
      <c r="K19" s="74"/>
    </row>
    <row r="20" spans="1:11">
      <c r="A20" s="131">
        <v>18</v>
      </c>
      <c r="B20" s="83" t="s">
        <v>617</v>
      </c>
      <c r="C20" s="50" t="s">
        <v>2254</v>
      </c>
      <c r="D20" s="194">
        <v>87150</v>
      </c>
      <c r="E20" s="194">
        <v>93375</v>
      </c>
      <c r="F20" s="195">
        <v>124500</v>
      </c>
      <c r="G20" s="79"/>
      <c r="H20" s="79"/>
      <c r="I20" s="79"/>
      <c r="J20" s="74"/>
      <c r="K20" s="74"/>
    </row>
    <row r="21" spans="1:11">
      <c r="A21" s="131">
        <v>19</v>
      </c>
      <c r="B21" s="83" t="s">
        <v>618</v>
      </c>
      <c r="C21" s="50" t="s">
        <v>619</v>
      </c>
      <c r="D21" s="194">
        <v>91700</v>
      </c>
      <c r="E21" s="194">
        <v>98250</v>
      </c>
      <c r="F21" s="190">
        <v>131000</v>
      </c>
      <c r="G21" s="79"/>
      <c r="H21" s="79"/>
      <c r="I21" s="79"/>
      <c r="J21" s="74"/>
      <c r="K21" s="74"/>
    </row>
    <row r="22" spans="1:11">
      <c r="A22" s="131">
        <v>20</v>
      </c>
      <c r="B22" s="83" t="s">
        <v>620</v>
      </c>
      <c r="C22" s="50" t="s">
        <v>621</v>
      </c>
      <c r="D22" s="194">
        <v>96250</v>
      </c>
      <c r="E22" s="194">
        <v>103125</v>
      </c>
      <c r="F22" s="190">
        <v>137500</v>
      </c>
      <c r="G22" s="79"/>
      <c r="H22" s="79"/>
      <c r="I22" s="79"/>
      <c r="J22" s="74"/>
      <c r="K22" s="74"/>
    </row>
    <row r="23" spans="1:11">
      <c r="A23" s="131">
        <v>21</v>
      </c>
      <c r="B23" s="83" t="s">
        <v>622</v>
      </c>
      <c r="C23" s="50" t="s">
        <v>623</v>
      </c>
      <c r="D23" s="194">
        <v>100800</v>
      </c>
      <c r="E23" s="194">
        <v>108000</v>
      </c>
      <c r="F23" s="190">
        <v>144000</v>
      </c>
      <c r="G23" s="79"/>
      <c r="H23" s="79"/>
      <c r="I23" s="79"/>
      <c r="J23" s="74"/>
      <c r="K23" s="74"/>
    </row>
    <row r="24" spans="1:11">
      <c r="A24" s="131">
        <v>22</v>
      </c>
      <c r="B24" s="83" t="s">
        <v>624</v>
      </c>
      <c r="C24" s="50" t="s">
        <v>625</v>
      </c>
      <c r="D24" s="194">
        <v>105350</v>
      </c>
      <c r="E24" s="194">
        <v>112875</v>
      </c>
      <c r="F24" s="190">
        <v>150500</v>
      </c>
      <c r="G24" s="79"/>
      <c r="H24" s="79"/>
      <c r="I24" s="79"/>
      <c r="J24" s="74"/>
      <c r="K24" s="74"/>
    </row>
    <row r="25" spans="1:11">
      <c r="A25" s="131">
        <v>23</v>
      </c>
      <c r="B25" s="83" t="s">
        <v>626</v>
      </c>
      <c r="C25" s="50" t="s">
        <v>627</v>
      </c>
      <c r="D25" s="194">
        <v>109900</v>
      </c>
      <c r="E25" s="194">
        <v>117750</v>
      </c>
      <c r="F25" s="190">
        <v>157000</v>
      </c>
      <c r="G25" s="79"/>
      <c r="H25" s="79"/>
      <c r="I25" s="79"/>
      <c r="J25" s="74"/>
      <c r="K25" s="74"/>
    </row>
    <row r="26" spans="1:11">
      <c r="A26" s="131">
        <v>24</v>
      </c>
      <c r="B26" s="83" t="s">
        <v>628</v>
      </c>
      <c r="C26" s="50" t="s">
        <v>629</v>
      </c>
      <c r="D26" s="194">
        <v>114450</v>
      </c>
      <c r="E26" s="194">
        <v>122625</v>
      </c>
      <c r="F26" s="190">
        <v>163500</v>
      </c>
      <c r="G26" s="79"/>
      <c r="H26" s="79"/>
      <c r="I26" s="79"/>
      <c r="J26" s="74"/>
      <c r="K26" s="74"/>
    </row>
    <row r="27" spans="1:11">
      <c r="A27" s="131">
        <v>25</v>
      </c>
      <c r="B27" s="83" t="s">
        <v>630</v>
      </c>
      <c r="C27" s="50" t="s">
        <v>631</v>
      </c>
      <c r="D27" s="194">
        <v>118999.99999999999</v>
      </c>
      <c r="E27" s="194">
        <v>127500</v>
      </c>
      <c r="F27" s="190">
        <v>170000</v>
      </c>
      <c r="G27" s="79"/>
      <c r="H27" s="79"/>
      <c r="I27" s="79"/>
      <c r="J27" s="74"/>
      <c r="K27" s="74"/>
    </row>
    <row r="28" spans="1:11">
      <c r="A28" s="131">
        <v>26</v>
      </c>
      <c r="B28" s="83" t="s">
        <v>632</v>
      </c>
      <c r="C28" s="50" t="s">
        <v>633</v>
      </c>
      <c r="D28" s="194">
        <v>123549.99999999999</v>
      </c>
      <c r="E28" s="194">
        <v>132375</v>
      </c>
      <c r="F28" s="190">
        <v>176500</v>
      </c>
      <c r="G28" s="79"/>
      <c r="H28" s="79"/>
      <c r="I28" s="79"/>
      <c r="J28" s="74"/>
      <c r="K28" s="74"/>
    </row>
    <row r="29" spans="1:11">
      <c r="A29" s="131">
        <v>27</v>
      </c>
      <c r="B29" s="83" t="s">
        <v>634</v>
      </c>
      <c r="C29" s="50" t="s">
        <v>635</v>
      </c>
      <c r="D29" s="194">
        <v>128099.99999999999</v>
      </c>
      <c r="E29" s="194">
        <v>137250</v>
      </c>
      <c r="F29" s="190">
        <v>183000</v>
      </c>
      <c r="G29" s="79"/>
      <c r="H29" s="79"/>
      <c r="I29" s="79"/>
      <c r="J29" s="74"/>
      <c r="K29" s="74"/>
    </row>
    <row r="30" spans="1:11">
      <c r="A30" s="131">
        <v>28</v>
      </c>
      <c r="B30" s="83" t="s">
        <v>636</v>
      </c>
      <c r="C30" s="50" t="s">
        <v>637</v>
      </c>
      <c r="D30" s="194">
        <v>132650</v>
      </c>
      <c r="E30" s="194">
        <v>142125</v>
      </c>
      <c r="F30" s="190">
        <v>189500</v>
      </c>
      <c r="G30" s="79"/>
      <c r="H30" s="79"/>
      <c r="I30" s="79"/>
      <c r="J30" s="74"/>
      <c r="K30" s="74"/>
    </row>
    <row r="31" spans="1:11">
      <c r="A31" s="131">
        <v>29</v>
      </c>
      <c r="B31" s="83" t="s">
        <v>638</v>
      </c>
      <c r="C31" s="50" t="s">
        <v>639</v>
      </c>
      <c r="D31" s="194">
        <v>137200</v>
      </c>
      <c r="E31" s="194">
        <v>147000</v>
      </c>
      <c r="F31" s="190">
        <v>196000</v>
      </c>
      <c r="G31" s="79"/>
      <c r="H31" s="79"/>
      <c r="I31" s="79"/>
      <c r="J31" s="74"/>
      <c r="K31" s="74"/>
    </row>
    <row r="32" spans="1:11">
      <c r="A32" s="131">
        <v>30</v>
      </c>
      <c r="B32" s="83" t="s">
        <v>640</v>
      </c>
      <c r="C32" s="50" t="s">
        <v>641</v>
      </c>
      <c r="D32" s="194">
        <v>141750</v>
      </c>
      <c r="E32" s="194">
        <v>151875</v>
      </c>
      <c r="F32" s="190">
        <v>202500</v>
      </c>
      <c r="G32" s="79"/>
      <c r="H32" s="79"/>
      <c r="I32" s="79"/>
      <c r="J32" s="74"/>
      <c r="K32" s="74"/>
    </row>
    <row r="33" spans="1:11">
      <c r="A33" s="131">
        <v>31</v>
      </c>
      <c r="B33" s="83" t="s">
        <v>642</v>
      </c>
      <c r="C33" s="50" t="s">
        <v>643</v>
      </c>
      <c r="D33" s="194">
        <v>145279.57500000001</v>
      </c>
      <c r="E33" s="194">
        <v>155656.68750000003</v>
      </c>
      <c r="F33" s="190">
        <v>207542.25000000003</v>
      </c>
      <c r="G33" s="79"/>
      <c r="H33" s="79"/>
      <c r="I33" s="79"/>
      <c r="J33" s="74"/>
      <c r="K33" s="74"/>
    </row>
    <row r="34" spans="1:11">
      <c r="A34" s="131">
        <v>32</v>
      </c>
      <c r="B34" s="83" t="s">
        <v>644</v>
      </c>
      <c r="C34" s="50" t="s">
        <v>645</v>
      </c>
      <c r="D34" s="194">
        <v>148733.54999999999</v>
      </c>
      <c r="E34" s="194">
        <v>159357.375</v>
      </c>
      <c r="F34" s="190">
        <v>212476.5</v>
      </c>
      <c r="G34" s="79"/>
      <c r="H34" s="79"/>
      <c r="I34" s="79"/>
      <c r="J34" s="74"/>
      <c r="K34" s="74"/>
    </row>
    <row r="35" spans="1:11">
      <c r="A35" s="131">
        <v>33</v>
      </c>
      <c r="B35" s="83" t="s">
        <v>646</v>
      </c>
      <c r="C35" s="50" t="s">
        <v>647</v>
      </c>
      <c r="D35" s="194">
        <v>152031.6</v>
      </c>
      <c r="E35" s="194">
        <v>162891.00000000003</v>
      </c>
      <c r="F35" s="190">
        <v>217188.00000000003</v>
      </c>
      <c r="G35" s="79"/>
      <c r="H35" s="79"/>
      <c r="I35" s="79"/>
      <c r="J35" s="74"/>
      <c r="K35" s="74"/>
    </row>
    <row r="36" spans="1:11">
      <c r="A36" s="131">
        <v>34</v>
      </c>
      <c r="B36" s="83" t="s">
        <v>648</v>
      </c>
      <c r="C36" s="50" t="s">
        <v>649</v>
      </c>
      <c r="D36" s="194">
        <v>155490.29999999999</v>
      </c>
      <c r="E36" s="194">
        <v>166596.75</v>
      </c>
      <c r="F36" s="190">
        <v>222129</v>
      </c>
      <c r="G36" s="79"/>
      <c r="H36" s="79"/>
      <c r="I36" s="79"/>
      <c r="J36" s="74"/>
      <c r="K36" s="74"/>
    </row>
    <row r="37" spans="1:11">
      <c r="A37" s="131">
        <v>35</v>
      </c>
      <c r="B37" s="83" t="s">
        <v>650</v>
      </c>
      <c r="C37" s="50" t="s">
        <v>651</v>
      </c>
      <c r="D37" s="194">
        <v>158788.35</v>
      </c>
      <c r="E37" s="194">
        <v>170130.37500000003</v>
      </c>
      <c r="F37" s="190">
        <v>226840.50000000003</v>
      </c>
      <c r="G37" s="79"/>
      <c r="H37" s="79"/>
      <c r="I37" s="79"/>
      <c r="J37" s="74"/>
      <c r="K37" s="74"/>
    </row>
    <row r="38" spans="1:11">
      <c r="A38" s="131">
        <v>36</v>
      </c>
      <c r="B38" s="83" t="s">
        <v>652</v>
      </c>
      <c r="C38" s="50" t="s">
        <v>653</v>
      </c>
      <c r="D38" s="194">
        <v>167737.5</v>
      </c>
      <c r="E38" s="194">
        <v>179718.75</v>
      </c>
      <c r="F38" s="190">
        <v>239625</v>
      </c>
      <c r="G38" s="79"/>
      <c r="H38" s="79"/>
      <c r="I38" s="79"/>
      <c r="J38" s="74"/>
      <c r="K38" s="74"/>
    </row>
    <row r="39" spans="1:11">
      <c r="A39" s="131">
        <v>37</v>
      </c>
      <c r="B39" s="83" t="s">
        <v>654</v>
      </c>
      <c r="C39" s="50" t="s">
        <v>655</v>
      </c>
      <c r="D39" s="194">
        <v>173653.2</v>
      </c>
      <c r="E39" s="194">
        <v>186057.00000000003</v>
      </c>
      <c r="F39" s="190">
        <v>248076.00000000003</v>
      </c>
      <c r="G39" s="79"/>
      <c r="H39" s="79"/>
      <c r="I39" s="79"/>
      <c r="J39" s="74"/>
      <c r="K39" s="74"/>
    </row>
    <row r="40" spans="1:11">
      <c r="A40" s="131">
        <v>38</v>
      </c>
      <c r="B40" s="83" t="s">
        <v>656</v>
      </c>
      <c r="C40" s="50" t="s">
        <v>657</v>
      </c>
      <c r="D40" s="194">
        <v>177116.625</v>
      </c>
      <c r="E40" s="194">
        <v>189767.8125</v>
      </c>
      <c r="F40" s="190">
        <v>253023.75</v>
      </c>
      <c r="G40" s="79"/>
      <c r="H40" s="79"/>
      <c r="I40" s="79"/>
      <c r="J40" s="74"/>
      <c r="K40" s="74"/>
    </row>
    <row r="41" spans="1:11">
      <c r="A41" s="131">
        <v>39</v>
      </c>
      <c r="B41" s="83" t="s">
        <v>658</v>
      </c>
      <c r="C41" s="50" t="s">
        <v>659</v>
      </c>
      <c r="D41" s="194">
        <v>180414.67499999999</v>
      </c>
      <c r="E41" s="194">
        <v>193301.4375</v>
      </c>
      <c r="F41" s="190">
        <v>257735.25</v>
      </c>
      <c r="G41" s="79"/>
      <c r="H41" s="79"/>
      <c r="I41" s="79"/>
      <c r="J41" s="74"/>
      <c r="K41" s="74"/>
    </row>
    <row r="42" spans="1:11">
      <c r="A42" s="131">
        <v>40</v>
      </c>
      <c r="B42" s="83" t="s">
        <v>660</v>
      </c>
      <c r="C42" s="50" t="s">
        <v>661</v>
      </c>
      <c r="D42" s="194">
        <v>183878.09999999998</v>
      </c>
      <c r="E42" s="194">
        <v>197012.25</v>
      </c>
      <c r="F42" s="190">
        <v>262683</v>
      </c>
      <c r="G42" s="79"/>
      <c r="H42" s="79"/>
      <c r="I42" s="79"/>
      <c r="J42" s="74"/>
      <c r="K42" s="74"/>
    </row>
    <row r="43" spans="1:11">
      <c r="A43" s="131">
        <v>41</v>
      </c>
      <c r="B43" s="83" t="s">
        <v>662</v>
      </c>
      <c r="C43" s="50" t="s">
        <v>663</v>
      </c>
      <c r="D43" s="194">
        <v>187171.42499999999</v>
      </c>
      <c r="E43" s="194">
        <v>200540.8125</v>
      </c>
      <c r="F43" s="190">
        <v>267387.75</v>
      </c>
      <c r="G43" s="79"/>
      <c r="H43" s="79"/>
      <c r="I43" s="79"/>
      <c r="J43" s="74"/>
      <c r="K43" s="74"/>
    </row>
    <row r="44" spans="1:11">
      <c r="A44" s="131">
        <v>42</v>
      </c>
      <c r="B44" s="83" t="s">
        <v>664</v>
      </c>
      <c r="C44" s="50" t="s">
        <v>665</v>
      </c>
      <c r="D44" s="194">
        <v>190634.84999999998</v>
      </c>
      <c r="E44" s="194">
        <v>204251.625</v>
      </c>
      <c r="F44" s="190">
        <v>272335.5</v>
      </c>
      <c r="G44" s="79"/>
      <c r="H44" s="79"/>
      <c r="I44" s="79"/>
      <c r="J44" s="74"/>
      <c r="K44" s="74"/>
    </row>
    <row r="45" spans="1:11">
      <c r="A45" s="131">
        <v>43</v>
      </c>
      <c r="B45" s="83" t="s">
        <v>666</v>
      </c>
      <c r="C45" s="50" t="s">
        <v>667</v>
      </c>
      <c r="D45" s="194">
        <v>193937.62500000003</v>
      </c>
      <c r="E45" s="194">
        <v>207790.31250000006</v>
      </c>
      <c r="F45" s="190">
        <v>277053.75000000006</v>
      </c>
      <c r="G45" s="79"/>
      <c r="H45" s="79"/>
      <c r="I45" s="79"/>
      <c r="J45" s="74"/>
      <c r="K45" s="74"/>
    </row>
    <row r="46" spans="1:11">
      <c r="A46" s="131">
        <v>44</v>
      </c>
      <c r="B46" s="83" t="s">
        <v>668</v>
      </c>
      <c r="C46" s="50" t="s">
        <v>669</v>
      </c>
      <c r="D46" s="194">
        <v>197235.67499999999</v>
      </c>
      <c r="E46" s="194">
        <v>211323.9375</v>
      </c>
      <c r="F46" s="190">
        <v>281765.25</v>
      </c>
      <c r="G46" s="79"/>
      <c r="H46" s="79"/>
      <c r="I46" s="79"/>
      <c r="J46" s="74"/>
      <c r="K46" s="74"/>
    </row>
    <row r="47" spans="1:11">
      <c r="A47" s="131">
        <v>45</v>
      </c>
      <c r="B47" s="83" t="s">
        <v>670</v>
      </c>
      <c r="C47" s="50" t="s">
        <v>671</v>
      </c>
      <c r="D47" s="194">
        <v>200533.72499999998</v>
      </c>
      <c r="E47" s="194">
        <v>214857.5625</v>
      </c>
      <c r="F47" s="190">
        <v>286476.75</v>
      </c>
      <c r="G47" s="79"/>
      <c r="H47" s="79"/>
      <c r="I47" s="79"/>
      <c r="J47" s="74"/>
      <c r="K47" s="74"/>
    </row>
    <row r="48" spans="1:11">
      <c r="A48" s="131">
        <v>46</v>
      </c>
      <c r="B48" s="83" t="s">
        <v>672</v>
      </c>
      <c r="C48" s="50" t="s">
        <v>673</v>
      </c>
      <c r="D48" s="194">
        <v>203997.15</v>
      </c>
      <c r="E48" s="194">
        <v>218568.375</v>
      </c>
      <c r="F48" s="190">
        <v>291424.5</v>
      </c>
      <c r="G48" s="79"/>
      <c r="H48" s="79"/>
      <c r="I48" s="79"/>
      <c r="J48" s="74"/>
      <c r="K48" s="74"/>
    </row>
    <row r="49" spans="1:11">
      <c r="A49" s="131">
        <v>47</v>
      </c>
      <c r="B49" s="83" t="s">
        <v>674</v>
      </c>
      <c r="C49" s="50" t="s">
        <v>675</v>
      </c>
      <c r="D49" s="194">
        <v>207295.19999999998</v>
      </c>
      <c r="E49" s="194">
        <v>222102</v>
      </c>
      <c r="F49" s="190">
        <v>296136</v>
      </c>
      <c r="G49" s="79"/>
      <c r="H49" s="79"/>
      <c r="I49" s="79"/>
      <c r="J49" s="74"/>
      <c r="K49" s="74"/>
    </row>
    <row r="50" spans="1:11">
      <c r="A50" s="131">
        <v>48</v>
      </c>
      <c r="B50" s="83" t="s">
        <v>676</v>
      </c>
      <c r="C50" s="50" t="s">
        <v>677</v>
      </c>
      <c r="D50" s="194">
        <v>210427.87500000003</v>
      </c>
      <c r="E50" s="194">
        <v>225458.43750000006</v>
      </c>
      <c r="F50" s="190">
        <v>300611.25000000006</v>
      </c>
      <c r="G50" s="79"/>
      <c r="H50" s="79"/>
      <c r="I50" s="79"/>
      <c r="J50" s="74"/>
      <c r="K50" s="74"/>
    </row>
    <row r="51" spans="1:11">
      <c r="A51" s="131">
        <v>49</v>
      </c>
      <c r="B51" s="83" t="s">
        <v>678</v>
      </c>
      <c r="C51" s="50" t="s">
        <v>679</v>
      </c>
      <c r="D51" s="194">
        <v>213725.92499999999</v>
      </c>
      <c r="E51" s="194">
        <v>228992.0625</v>
      </c>
      <c r="F51" s="190">
        <v>305322.75</v>
      </c>
      <c r="G51" s="79"/>
      <c r="H51" s="79"/>
      <c r="I51" s="79"/>
      <c r="J51" s="74"/>
      <c r="K51" s="74"/>
    </row>
    <row r="52" spans="1:11">
      <c r="A52" s="131">
        <v>50</v>
      </c>
      <c r="B52" s="83" t="s">
        <v>680</v>
      </c>
      <c r="C52" s="50" t="s">
        <v>681</v>
      </c>
      <c r="D52" s="194">
        <v>214987.50000000003</v>
      </c>
      <c r="E52" s="194">
        <v>230343.75000000006</v>
      </c>
      <c r="F52" s="190">
        <v>307125.00000000006</v>
      </c>
      <c r="G52" s="79"/>
      <c r="H52" s="79"/>
      <c r="I52" s="79"/>
      <c r="J52" s="74"/>
      <c r="K52" s="74"/>
    </row>
    <row r="53" spans="1:11">
      <c r="A53" s="131">
        <v>51</v>
      </c>
      <c r="B53" s="83" t="s">
        <v>682</v>
      </c>
      <c r="C53" s="50" t="s">
        <v>683</v>
      </c>
      <c r="D53" s="194">
        <v>216126.22499999998</v>
      </c>
      <c r="E53" s="194">
        <v>231563.8125</v>
      </c>
      <c r="F53" s="190">
        <v>308751.75</v>
      </c>
      <c r="G53" s="79"/>
      <c r="H53" s="79"/>
      <c r="I53" s="79"/>
      <c r="J53" s="74"/>
      <c r="K53" s="74"/>
    </row>
    <row r="54" spans="1:11">
      <c r="A54" s="131">
        <v>52</v>
      </c>
      <c r="B54" s="83" t="s">
        <v>684</v>
      </c>
      <c r="C54" s="50" t="s">
        <v>685</v>
      </c>
      <c r="D54" s="194">
        <v>219197.47499999998</v>
      </c>
      <c r="E54" s="194">
        <v>234854.4375</v>
      </c>
      <c r="F54" s="190">
        <v>313139.25</v>
      </c>
      <c r="G54" s="79"/>
      <c r="H54" s="79"/>
      <c r="I54" s="79"/>
      <c r="J54" s="74"/>
      <c r="K54" s="74"/>
    </row>
    <row r="55" spans="1:11">
      <c r="A55" s="131">
        <v>53</v>
      </c>
      <c r="B55" s="83" t="s">
        <v>686</v>
      </c>
      <c r="C55" s="50" t="s">
        <v>687</v>
      </c>
      <c r="D55" s="194">
        <v>222434.09999999998</v>
      </c>
      <c r="E55" s="194">
        <v>238322.25</v>
      </c>
      <c r="F55" s="190">
        <v>317763</v>
      </c>
      <c r="G55" s="79"/>
      <c r="H55" s="79"/>
      <c r="I55" s="79"/>
      <c r="J55" s="74"/>
      <c r="K55" s="74"/>
    </row>
    <row r="56" spans="1:11">
      <c r="A56" s="131">
        <v>54</v>
      </c>
      <c r="B56" s="83" t="s">
        <v>688</v>
      </c>
      <c r="C56" s="50" t="s">
        <v>689</v>
      </c>
      <c r="D56" s="194">
        <v>225510.07499999998</v>
      </c>
      <c r="E56" s="194">
        <v>241617.9375</v>
      </c>
      <c r="F56" s="190">
        <v>322157.25</v>
      </c>
      <c r="G56" s="79"/>
      <c r="H56" s="79"/>
      <c r="I56" s="79"/>
      <c r="J56" s="74"/>
      <c r="K56" s="74"/>
    </row>
    <row r="57" spans="1:11">
      <c r="A57" s="131">
        <v>55</v>
      </c>
      <c r="B57" s="83" t="s">
        <v>690</v>
      </c>
      <c r="C57" s="50" t="s">
        <v>691</v>
      </c>
      <c r="D57" s="194">
        <v>228741.97499999998</v>
      </c>
      <c r="E57" s="194">
        <v>245080.6875</v>
      </c>
      <c r="F57" s="190">
        <v>326774.25</v>
      </c>
      <c r="G57" s="79"/>
      <c r="H57" s="79"/>
      <c r="I57" s="79"/>
      <c r="J57" s="74"/>
      <c r="K57" s="74"/>
    </row>
    <row r="58" spans="1:11">
      <c r="A58" s="131">
        <v>56</v>
      </c>
      <c r="B58" s="83" t="s">
        <v>692</v>
      </c>
      <c r="C58" s="50" t="s">
        <v>693</v>
      </c>
      <c r="D58" s="194">
        <v>231817.94999999998</v>
      </c>
      <c r="E58" s="194">
        <v>248376.375</v>
      </c>
      <c r="F58" s="190">
        <v>331168.5</v>
      </c>
      <c r="G58" s="79"/>
      <c r="H58" s="79"/>
      <c r="I58" s="79"/>
      <c r="J58" s="74"/>
      <c r="K58" s="74"/>
    </row>
    <row r="59" spans="1:11">
      <c r="A59" s="131">
        <v>57</v>
      </c>
      <c r="B59" s="83" t="s">
        <v>694</v>
      </c>
      <c r="C59" s="50" t="s">
        <v>695</v>
      </c>
      <c r="D59" s="194">
        <v>234889.2</v>
      </c>
      <c r="E59" s="194">
        <v>251667.00000000006</v>
      </c>
      <c r="F59" s="190">
        <v>335556.00000000006</v>
      </c>
      <c r="G59" s="79"/>
      <c r="H59" s="79"/>
      <c r="I59" s="79"/>
      <c r="J59" s="74"/>
      <c r="K59" s="74"/>
    </row>
    <row r="60" spans="1:11">
      <c r="A60" s="131">
        <v>58</v>
      </c>
      <c r="B60" s="83" t="s">
        <v>696</v>
      </c>
      <c r="C60" s="50" t="s">
        <v>697</v>
      </c>
      <c r="D60" s="194">
        <v>237965.17499999999</v>
      </c>
      <c r="E60" s="194">
        <v>254962.6875</v>
      </c>
      <c r="F60" s="190">
        <v>339950.25</v>
      </c>
      <c r="G60" s="79"/>
      <c r="H60" s="79"/>
      <c r="I60" s="79"/>
      <c r="J60" s="74"/>
      <c r="K60" s="74"/>
    </row>
    <row r="61" spans="1:11">
      <c r="A61" s="131">
        <v>59</v>
      </c>
      <c r="B61" s="83" t="s">
        <v>698</v>
      </c>
      <c r="C61" s="50" t="s">
        <v>699</v>
      </c>
      <c r="D61" s="194">
        <v>241041.15000000002</v>
      </c>
      <c r="E61" s="194">
        <v>258258.37500000006</v>
      </c>
      <c r="F61" s="190">
        <v>344344.50000000006</v>
      </c>
      <c r="G61" s="79"/>
      <c r="H61" s="79"/>
      <c r="I61" s="79"/>
      <c r="J61" s="74"/>
      <c r="K61" s="74"/>
    </row>
    <row r="62" spans="1:11">
      <c r="A62" s="131">
        <v>60</v>
      </c>
      <c r="B62" s="83" t="s">
        <v>700</v>
      </c>
      <c r="C62" s="50" t="s">
        <v>701</v>
      </c>
      <c r="D62" s="194">
        <v>244112.40000000002</v>
      </c>
      <c r="E62" s="194">
        <v>261549.00000000006</v>
      </c>
      <c r="F62" s="190">
        <v>348732.00000000006</v>
      </c>
      <c r="G62" s="79"/>
      <c r="H62" s="79"/>
      <c r="I62" s="79"/>
      <c r="J62" s="74"/>
      <c r="K62" s="74"/>
    </row>
    <row r="63" spans="1:11">
      <c r="A63" s="131">
        <v>61</v>
      </c>
      <c r="B63" s="83" t="s">
        <v>702</v>
      </c>
      <c r="C63" s="50" t="s">
        <v>703</v>
      </c>
      <c r="D63" s="194">
        <v>247188.37499999997</v>
      </c>
      <c r="E63" s="194">
        <v>264844.6875</v>
      </c>
      <c r="F63" s="190">
        <v>353126.25</v>
      </c>
      <c r="G63" s="79"/>
      <c r="H63" s="79"/>
      <c r="I63" s="79"/>
      <c r="J63" s="74"/>
      <c r="K63" s="74"/>
    </row>
    <row r="64" spans="1:11">
      <c r="A64" s="131">
        <v>62</v>
      </c>
      <c r="B64" s="83" t="s">
        <v>704</v>
      </c>
      <c r="C64" s="50" t="s">
        <v>705</v>
      </c>
      <c r="D64" s="194">
        <v>250259.62499999997</v>
      </c>
      <c r="E64" s="194">
        <v>268135.3125</v>
      </c>
      <c r="F64" s="190">
        <v>357513.75</v>
      </c>
      <c r="G64" s="79"/>
      <c r="H64" s="79"/>
      <c r="I64" s="79"/>
      <c r="J64" s="74"/>
      <c r="K64" s="74"/>
    </row>
    <row r="65" spans="1:11">
      <c r="A65" s="131">
        <v>63</v>
      </c>
      <c r="B65" s="83" t="s">
        <v>706</v>
      </c>
      <c r="C65" s="50" t="s">
        <v>707</v>
      </c>
      <c r="D65" s="194">
        <v>253335.59999999998</v>
      </c>
      <c r="E65" s="194">
        <v>271431</v>
      </c>
      <c r="F65" s="190">
        <v>361908</v>
      </c>
      <c r="G65" s="79"/>
      <c r="H65" s="79"/>
      <c r="I65" s="79"/>
      <c r="J65" s="74"/>
      <c r="K65" s="74"/>
    </row>
    <row r="66" spans="1:11">
      <c r="A66" s="131">
        <v>64</v>
      </c>
      <c r="B66" s="83" t="s">
        <v>708</v>
      </c>
      <c r="C66" s="50" t="s">
        <v>709</v>
      </c>
      <c r="D66" s="194">
        <v>256406.84999999998</v>
      </c>
      <c r="E66" s="194">
        <v>274721.625</v>
      </c>
      <c r="F66" s="190">
        <v>366295.5</v>
      </c>
      <c r="G66" s="79"/>
      <c r="H66" s="79"/>
      <c r="I66" s="79"/>
      <c r="J66" s="74"/>
      <c r="K66" s="74"/>
    </row>
    <row r="67" spans="1:11">
      <c r="A67" s="131">
        <v>65</v>
      </c>
      <c r="B67" s="83" t="s">
        <v>710</v>
      </c>
      <c r="C67" s="50" t="s">
        <v>711</v>
      </c>
      <c r="D67" s="194">
        <v>259482.82500000001</v>
      </c>
      <c r="E67" s="194">
        <v>278017.31250000006</v>
      </c>
      <c r="F67" s="190">
        <v>370689.75000000006</v>
      </c>
      <c r="G67" s="79"/>
      <c r="H67" s="79"/>
      <c r="I67" s="79"/>
      <c r="J67" s="74"/>
      <c r="K67" s="74"/>
    </row>
    <row r="68" spans="1:11">
      <c r="A68" s="131">
        <v>66</v>
      </c>
      <c r="B68" s="83" t="s">
        <v>712</v>
      </c>
      <c r="C68" s="50" t="s">
        <v>713</v>
      </c>
      <c r="D68" s="194">
        <v>262388.7</v>
      </c>
      <c r="E68" s="194">
        <v>281130.75000000006</v>
      </c>
      <c r="F68" s="190">
        <v>374841.00000000006</v>
      </c>
      <c r="G68" s="79"/>
      <c r="H68" s="79"/>
      <c r="I68" s="79"/>
      <c r="J68" s="74"/>
      <c r="K68" s="74"/>
    </row>
    <row r="69" spans="1:11">
      <c r="A69" s="131">
        <v>67</v>
      </c>
      <c r="B69" s="83" t="s">
        <v>714</v>
      </c>
      <c r="C69" s="50" t="s">
        <v>715</v>
      </c>
      <c r="D69" s="194">
        <v>265464.67499999999</v>
      </c>
      <c r="E69" s="194">
        <v>284426.4375</v>
      </c>
      <c r="F69" s="190">
        <v>379235.25</v>
      </c>
      <c r="G69" s="79"/>
      <c r="H69" s="79"/>
      <c r="I69" s="79"/>
      <c r="J69" s="74"/>
      <c r="K69" s="74"/>
    </row>
    <row r="70" spans="1:11">
      <c r="A70" s="131">
        <v>68</v>
      </c>
      <c r="B70" s="83" t="s">
        <v>716</v>
      </c>
      <c r="C70" s="50" t="s">
        <v>717</v>
      </c>
      <c r="D70" s="194">
        <v>268535.92499999999</v>
      </c>
      <c r="E70" s="194">
        <v>287717.0625</v>
      </c>
      <c r="F70" s="190">
        <v>383622.75</v>
      </c>
      <c r="G70" s="79"/>
      <c r="H70" s="79"/>
      <c r="I70" s="79"/>
      <c r="J70" s="74"/>
      <c r="K70" s="74"/>
    </row>
    <row r="71" spans="1:11">
      <c r="A71" s="131">
        <v>69</v>
      </c>
      <c r="B71" s="83" t="s">
        <v>718</v>
      </c>
      <c r="C71" s="50" t="s">
        <v>719</v>
      </c>
      <c r="D71" s="194">
        <v>271451.25</v>
      </c>
      <c r="E71" s="194">
        <v>290840.625</v>
      </c>
      <c r="F71" s="190">
        <v>387787.5</v>
      </c>
      <c r="G71" s="79"/>
      <c r="H71" s="79"/>
      <c r="I71" s="79"/>
      <c r="J71" s="74"/>
      <c r="K71" s="74"/>
    </row>
    <row r="72" spans="1:11">
      <c r="A72" s="131">
        <v>70</v>
      </c>
      <c r="B72" s="83" t="s">
        <v>720</v>
      </c>
      <c r="C72" s="50" t="s">
        <v>721</v>
      </c>
      <c r="D72" s="194">
        <v>282082.5</v>
      </c>
      <c r="E72" s="194">
        <v>302231.25</v>
      </c>
      <c r="F72" s="190">
        <v>402975</v>
      </c>
      <c r="G72" s="79"/>
      <c r="H72" s="79"/>
      <c r="I72" s="79"/>
      <c r="J72" s="74"/>
      <c r="K72" s="74"/>
    </row>
    <row r="73" spans="1:11">
      <c r="A73" s="131">
        <v>71</v>
      </c>
      <c r="B73" s="83" t="s">
        <v>722</v>
      </c>
      <c r="C73" s="50" t="s">
        <v>723</v>
      </c>
      <c r="D73" s="194">
        <v>304375.05</v>
      </c>
      <c r="E73" s="194">
        <v>326116.125</v>
      </c>
      <c r="F73" s="190">
        <v>434821.5</v>
      </c>
      <c r="G73" s="79"/>
      <c r="H73" s="79"/>
      <c r="I73" s="79"/>
      <c r="J73" s="74"/>
      <c r="K73" s="74"/>
    </row>
    <row r="74" spans="1:11">
      <c r="A74" s="131">
        <v>72</v>
      </c>
      <c r="B74" s="83" t="s">
        <v>724</v>
      </c>
      <c r="C74" s="50" t="s">
        <v>725</v>
      </c>
      <c r="D74" s="194">
        <v>307569.15000000002</v>
      </c>
      <c r="E74" s="194">
        <v>329538.37500000006</v>
      </c>
      <c r="F74" s="190">
        <v>439384.50000000006</v>
      </c>
      <c r="G74" s="79"/>
      <c r="H74" s="79"/>
      <c r="I74" s="79"/>
      <c r="J74" s="74"/>
      <c r="K74" s="74"/>
    </row>
    <row r="75" spans="1:11">
      <c r="A75" s="131">
        <v>73</v>
      </c>
      <c r="B75" s="83" t="s">
        <v>726</v>
      </c>
      <c r="C75" s="50" t="s">
        <v>727</v>
      </c>
      <c r="D75" s="194">
        <v>310938.07500000001</v>
      </c>
      <c r="E75" s="194">
        <v>333147.93750000006</v>
      </c>
      <c r="F75" s="190">
        <v>444197.25000000006</v>
      </c>
      <c r="G75" s="79"/>
      <c r="H75" s="79"/>
      <c r="I75" s="79"/>
      <c r="J75" s="74"/>
      <c r="K75" s="74"/>
    </row>
    <row r="76" spans="1:11">
      <c r="A76" s="131">
        <v>74</v>
      </c>
      <c r="B76" s="83" t="s">
        <v>728</v>
      </c>
      <c r="C76" s="50" t="s">
        <v>729</v>
      </c>
      <c r="D76" s="194">
        <v>314136.90000000002</v>
      </c>
      <c r="E76" s="194">
        <v>336575.25000000006</v>
      </c>
      <c r="F76" s="190">
        <v>448767.00000000006</v>
      </c>
      <c r="G76" s="79"/>
      <c r="H76" s="79"/>
      <c r="I76" s="79"/>
      <c r="J76" s="74"/>
      <c r="K76" s="74"/>
    </row>
    <row r="77" spans="1:11">
      <c r="A77" s="131">
        <v>75</v>
      </c>
      <c r="B77" s="83" t="s">
        <v>730</v>
      </c>
      <c r="C77" s="50" t="s">
        <v>731</v>
      </c>
      <c r="D77" s="194">
        <v>317326.27500000002</v>
      </c>
      <c r="E77" s="194">
        <v>339992.43750000006</v>
      </c>
      <c r="F77" s="190">
        <v>453323.25000000006</v>
      </c>
      <c r="G77" s="79"/>
      <c r="H77" s="79"/>
      <c r="I77" s="79"/>
      <c r="J77" s="74"/>
      <c r="K77" s="74"/>
    </row>
    <row r="78" spans="1:11">
      <c r="A78" s="131">
        <v>76</v>
      </c>
      <c r="B78" s="83" t="s">
        <v>732</v>
      </c>
      <c r="C78" s="50" t="s">
        <v>733</v>
      </c>
      <c r="D78" s="194">
        <v>320520.375</v>
      </c>
      <c r="E78" s="194">
        <v>343414.6875</v>
      </c>
      <c r="F78" s="190">
        <v>457886.25</v>
      </c>
      <c r="G78" s="79"/>
      <c r="H78" s="79"/>
      <c r="I78" s="79"/>
      <c r="J78" s="74"/>
      <c r="K78" s="74"/>
    </row>
    <row r="79" spans="1:11">
      <c r="A79" s="131">
        <v>77</v>
      </c>
      <c r="B79" s="83" t="s">
        <v>734</v>
      </c>
      <c r="C79" s="50" t="s">
        <v>735</v>
      </c>
      <c r="D79" s="194">
        <v>323894.02500000002</v>
      </c>
      <c r="E79" s="194">
        <v>347029.31250000006</v>
      </c>
      <c r="F79" s="190">
        <v>462705.75000000006</v>
      </c>
      <c r="G79" s="79"/>
      <c r="H79" s="79"/>
      <c r="I79" s="79"/>
      <c r="J79" s="74"/>
      <c r="K79" s="74"/>
    </row>
    <row r="80" spans="1:11">
      <c r="A80" s="131">
        <v>78</v>
      </c>
      <c r="B80" s="83" t="s">
        <v>736</v>
      </c>
      <c r="C80" s="50" t="s">
        <v>737</v>
      </c>
      <c r="D80" s="194">
        <v>327088.125</v>
      </c>
      <c r="E80" s="194">
        <v>350451.5625</v>
      </c>
      <c r="F80" s="190">
        <v>467268.75</v>
      </c>
      <c r="G80" s="79"/>
      <c r="H80" s="79"/>
      <c r="I80" s="79"/>
      <c r="J80" s="74"/>
      <c r="K80" s="74"/>
    </row>
    <row r="81" spans="1:11">
      <c r="A81" s="131">
        <v>79</v>
      </c>
      <c r="B81" s="83" t="s">
        <v>738</v>
      </c>
      <c r="C81" s="50" t="s">
        <v>739</v>
      </c>
      <c r="D81" s="194">
        <v>330286.95</v>
      </c>
      <c r="E81" s="194">
        <v>353878.87500000006</v>
      </c>
      <c r="F81" s="190">
        <v>471838.50000000006</v>
      </c>
      <c r="G81" s="79"/>
      <c r="H81" s="79"/>
      <c r="I81" s="79"/>
      <c r="J81" s="74"/>
      <c r="K81" s="74"/>
    </row>
    <row r="82" spans="1:11">
      <c r="A82" s="131">
        <v>80</v>
      </c>
      <c r="B82" s="83" t="s">
        <v>740</v>
      </c>
      <c r="C82" s="50" t="s">
        <v>741</v>
      </c>
      <c r="D82" s="194">
        <v>333481.05</v>
      </c>
      <c r="E82" s="194">
        <v>357301.125</v>
      </c>
      <c r="F82" s="190">
        <v>476401.5</v>
      </c>
      <c r="G82" s="79"/>
      <c r="H82" s="79"/>
      <c r="I82" s="79"/>
      <c r="J82" s="74"/>
      <c r="K82" s="74"/>
    </row>
    <row r="83" spans="1:11">
      <c r="A83" s="131">
        <v>81</v>
      </c>
      <c r="B83" s="83" t="s">
        <v>742</v>
      </c>
      <c r="C83" s="50" t="s">
        <v>743</v>
      </c>
      <c r="D83" s="194">
        <v>336670.42499999999</v>
      </c>
      <c r="E83" s="194">
        <v>360718.3125</v>
      </c>
      <c r="F83" s="190">
        <v>480957.75</v>
      </c>
      <c r="G83" s="79"/>
      <c r="H83" s="79"/>
      <c r="I83" s="79"/>
      <c r="J83" s="74"/>
      <c r="K83" s="74"/>
    </row>
    <row r="84" spans="1:11">
      <c r="A84" s="131">
        <v>82</v>
      </c>
      <c r="B84" s="83" t="s">
        <v>744</v>
      </c>
      <c r="C84" s="50" t="s">
        <v>745</v>
      </c>
      <c r="D84" s="194">
        <v>339869.25</v>
      </c>
      <c r="E84" s="194">
        <v>364145.625</v>
      </c>
      <c r="F84" s="190">
        <v>485527.5</v>
      </c>
      <c r="G84" s="79"/>
      <c r="H84" s="79"/>
      <c r="I84" s="79"/>
      <c r="J84" s="74"/>
      <c r="K84" s="74"/>
    </row>
    <row r="85" spans="1:11">
      <c r="A85" s="131">
        <v>83</v>
      </c>
      <c r="B85" s="83" t="s">
        <v>746</v>
      </c>
      <c r="C85" s="50" t="s">
        <v>747</v>
      </c>
      <c r="D85" s="194">
        <v>343063.35</v>
      </c>
      <c r="E85" s="194">
        <v>367567.875</v>
      </c>
      <c r="F85" s="190">
        <v>490090.5</v>
      </c>
      <c r="G85" s="79"/>
      <c r="H85" s="79"/>
      <c r="I85" s="79"/>
      <c r="J85" s="74"/>
      <c r="K85" s="74"/>
    </row>
    <row r="86" spans="1:11">
      <c r="A86" s="131">
        <v>84</v>
      </c>
      <c r="B86" s="83" t="s">
        <v>748</v>
      </c>
      <c r="C86" s="50" t="s">
        <v>749</v>
      </c>
      <c r="D86" s="194">
        <v>352206.22499999998</v>
      </c>
      <c r="E86" s="194">
        <v>377363.8125</v>
      </c>
      <c r="F86" s="190">
        <v>503151.75</v>
      </c>
      <c r="G86" s="79"/>
      <c r="H86" s="79"/>
      <c r="I86" s="79"/>
      <c r="J86" s="74"/>
      <c r="K86" s="74"/>
    </row>
    <row r="87" spans="1:11">
      <c r="A87" s="131">
        <v>85</v>
      </c>
      <c r="B87" s="83" t="s">
        <v>750</v>
      </c>
      <c r="C87" s="50" t="s">
        <v>751</v>
      </c>
      <c r="D87" s="194">
        <v>355452.3</v>
      </c>
      <c r="E87" s="194">
        <v>380841.75</v>
      </c>
      <c r="F87" s="190">
        <v>507789</v>
      </c>
      <c r="G87" s="79"/>
      <c r="H87" s="79"/>
      <c r="I87" s="79"/>
      <c r="J87" s="74"/>
      <c r="K87" s="74"/>
    </row>
    <row r="88" spans="1:11">
      <c r="A88" s="131">
        <v>86</v>
      </c>
      <c r="B88" s="83" t="s">
        <v>752</v>
      </c>
      <c r="C88" s="50" t="s">
        <v>753</v>
      </c>
      <c r="D88" s="194">
        <v>358707.82500000001</v>
      </c>
      <c r="E88" s="194">
        <v>384329.81250000006</v>
      </c>
      <c r="F88" s="190">
        <v>512439.75000000006</v>
      </c>
      <c r="G88" s="79"/>
      <c r="H88" s="79"/>
      <c r="I88" s="79"/>
      <c r="J88" s="74"/>
      <c r="K88" s="74"/>
    </row>
    <row r="89" spans="1:11">
      <c r="A89" s="131">
        <v>87</v>
      </c>
      <c r="B89" s="83" t="s">
        <v>754</v>
      </c>
      <c r="C89" s="50" t="s">
        <v>755</v>
      </c>
      <c r="D89" s="194">
        <v>361958.625</v>
      </c>
      <c r="E89" s="194">
        <v>387812.8125</v>
      </c>
      <c r="F89" s="190">
        <v>517083.75</v>
      </c>
      <c r="G89" s="79"/>
      <c r="H89" s="79"/>
      <c r="I89" s="79"/>
      <c r="J89" s="74"/>
      <c r="K89" s="74"/>
    </row>
    <row r="90" spans="1:11">
      <c r="A90" s="131">
        <v>88</v>
      </c>
      <c r="B90" s="83" t="s">
        <v>756</v>
      </c>
      <c r="C90" s="50" t="s">
        <v>757</v>
      </c>
      <c r="D90" s="194">
        <v>365029.875</v>
      </c>
      <c r="E90" s="194">
        <v>391103.4375</v>
      </c>
      <c r="F90" s="190">
        <v>521471.25</v>
      </c>
      <c r="G90" s="79"/>
      <c r="H90" s="79"/>
      <c r="I90" s="79"/>
      <c r="J90" s="74"/>
      <c r="K90" s="74"/>
    </row>
    <row r="91" spans="1:11">
      <c r="A91" s="131">
        <v>89</v>
      </c>
      <c r="B91" s="83" t="s">
        <v>758</v>
      </c>
      <c r="C91" s="50" t="s">
        <v>759</v>
      </c>
      <c r="D91" s="194">
        <v>368275.94999999995</v>
      </c>
      <c r="E91" s="194">
        <v>394581.375</v>
      </c>
      <c r="F91" s="190">
        <v>526108.5</v>
      </c>
      <c r="G91" s="79"/>
      <c r="H91" s="79"/>
      <c r="I91" s="79"/>
      <c r="J91" s="74"/>
      <c r="K91" s="74"/>
    </row>
    <row r="92" spans="1:11">
      <c r="A92" s="131">
        <v>90</v>
      </c>
      <c r="B92" s="83" t="s">
        <v>760</v>
      </c>
      <c r="C92" s="50" t="s">
        <v>761</v>
      </c>
      <c r="D92" s="194">
        <v>371531.47499999998</v>
      </c>
      <c r="E92" s="194">
        <v>398069.4375</v>
      </c>
      <c r="F92" s="190">
        <v>530759.25</v>
      </c>
      <c r="G92" s="79"/>
      <c r="H92" s="79"/>
      <c r="I92" s="79"/>
      <c r="J92" s="74"/>
      <c r="K92" s="74"/>
    </row>
    <row r="93" spans="1:11">
      <c r="A93" s="131">
        <v>91</v>
      </c>
      <c r="B93" s="83" t="s">
        <v>762</v>
      </c>
      <c r="C93" s="50" t="s">
        <v>763</v>
      </c>
      <c r="D93" s="194">
        <v>374602.72499999998</v>
      </c>
      <c r="E93" s="194">
        <v>401360.0625</v>
      </c>
      <c r="F93" s="190">
        <v>535146.75</v>
      </c>
      <c r="G93" s="79"/>
      <c r="H93" s="79"/>
      <c r="I93" s="79"/>
      <c r="J93" s="74"/>
      <c r="K93" s="74"/>
    </row>
    <row r="94" spans="1:11">
      <c r="A94" s="131">
        <v>92</v>
      </c>
      <c r="B94" s="83" t="s">
        <v>764</v>
      </c>
      <c r="C94" s="50" t="s">
        <v>765</v>
      </c>
      <c r="D94" s="194">
        <v>377853.52499999997</v>
      </c>
      <c r="E94" s="194">
        <v>404843.0625</v>
      </c>
      <c r="F94" s="190">
        <v>539790.75</v>
      </c>
      <c r="G94" s="79"/>
      <c r="H94" s="79"/>
      <c r="I94" s="79"/>
      <c r="J94" s="74"/>
      <c r="K94" s="74"/>
    </row>
    <row r="95" spans="1:11">
      <c r="A95" s="131">
        <v>93</v>
      </c>
      <c r="B95" s="83" t="s">
        <v>766</v>
      </c>
      <c r="C95" s="50" t="s">
        <v>767</v>
      </c>
      <c r="D95" s="194">
        <v>380920.05</v>
      </c>
      <c r="E95" s="194">
        <v>408128.625</v>
      </c>
      <c r="F95" s="190">
        <v>544171.5</v>
      </c>
      <c r="G95" s="79"/>
      <c r="H95" s="79"/>
      <c r="I95" s="79"/>
      <c r="J95" s="74"/>
      <c r="K95" s="74"/>
    </row>
    <row r="96" spans="1:11">
      <c r="A96" s="131">
        <v>94</v>
      </c>
      <c r="B96" s="83" t="s">
        <v>768</v>
      </c>
      <c r="C96" s="50" t="s">
        <v>769</v>
      </c>
      <c r="D96" s="194">
        <v>384170.85</v>
      </c>
      <c r="E96" s="194">
        <v>411611.625</v>
      </c>
      <c r="F96" s="190">
        <v>548815.5</v>
      </c>
      <c r="G96" s="79"/>
      <c r="H96" s="79"/>
      <c r="I96" s="79"/>
      <c r="J96" s="74"/>
      <c r="K96" s="74"/>
    </row>
    <row r="97" spans="1:11">
      <c r="A97" s="131">
        <v>95</v>
      </c>
      <c r="B97" s="83" t="s">
        <v>770</v>
      </c>
      <c r="C97" s="50" t="s">
        <v>771</v>
      </c>
      <c r="D97" s="194">
        <v>385829.32499999995</v>
      </c>
      <c r="E97" s="194">
        <v>413388.5625</v>
      </c>
      <c r="F97" s="190">
        <v>551184.75</v>
      </c>
      <c r="G97" s="79"/>
      <c r="H97" s="79"/>
      <c r="I97" s="79"/>
      <c r="J97" s="74"/>
      <c r="K97" s="74"/>
    </row>
    <row r="98" spans="1:11">
      <c r="A98" s="131">
        <v>96</v>
      </c>
      <c r="B98" s="83" t="s">
        <v>772</v>
      </c>
      <c r="C98" s="50" t="s">
        <v>773</v>
      </c>
      <c r="D98" s="194">
        <v>387190.125</v>
      </c>
      <c r="E98" s="194">
        <v>414846.5625</v>
      </c>
      <c r="F98" s="190">
        <v>553128.75</v>
      </c>
      <c r="G98" s="79"/>
      <c r="H98" s="79"/>
      <c r="I98" s="79"/>
      <c r="J98" s="74"/>
      <c r="K98" s="74"/>
    </row>
    <row r="99" spans="1:11">
      <c r="A99" s="131">
        <v>97</v>
      </c>
      <c r="B99" s="83" t="s">
        <v>774</v>
      </c>
      <c r="C99" s="50" t="s">
        <v>775</v>
      </c>
      <c r="D99" s="194">
        <v>388319.39999999997</v>
      </c>
      <c r="E99" s="194">
        <v>416056.5</v>
      </c>
      <c r="F99" s="190">
        <v>554742</v>
      </c>
      <c r="G99" s="79"/>
      <c r="H99" s="79"/>
      <c r="I99" s="79"/>
      <c r="J99" s="74"/>
      <c r="K99" s="74"/>
    </row>
    <row r="100" spans="1:11">
      <c r="A100" s="131">
        <v>98</v>
      </c>
      <c r="B100" s="83" t="s">
        <v>776</v>
      </c>
      <c r="C100" s="50" t="s">
        <v>777</v>
      </c>
      <c r="D100" s="194">
        <v>389699.1</v>
      </c>
      <c r="E100" s="194">
        <v>417534.75</v>
      </c>
      <c r="F100" s="190">
        <v>556713</v>
      </c>
      <c r="G100" s="79"/>
      <c r="H100" s="79"/>
      <c r="I100" s="79"/>
      <c r="J100" s="74"/>
      <c r="K100" s="74"/>
    </row>
    <row r="101" spans="1:11">
      <c r="A101" s="131">
        <v>99</v>
      </c>
      <c r="B101" s="83" t="s">
        <v>778</v>
      </c>
      <c r="C101" s="50" t="s">
        <v>779</v>
      </c>
      <c r="D101" s="194">
        <v>391220.55</v>
      </c>
      <c r="E101" s="194">
        <v>419164.875</v>
      </c>
      <c r="F101" s="190">
        <v>558886.5</v>
      </c>
      <c r="G101" s="79"/>
      <c r="H101" s="79"/>
      <c r="I101" s="79"/>
      <c r="J101" s="74"/>
      <c r="K101" s="74"/>
    </row>
    <row r="102" spans="1:11">
      <c r="A102" s="131">
        <v>100</v>
      </c>
      <c r="B102" s="83" t="s">
        <v>780</v>
      </c>
      <c r="C102" s="50" t="s">
        <v>781</v>
      </c>
      <c r="D102" s="194">
        <v>392633.32499999995</v>
      </c>
      <c r="E102" s="194">
        <v>420678.5625</v>
      </c>
      <c r="F102" s="190">
        <v>560904.75</v>
      </c>
      <c r="G102" s="79"/>
      <c r="H102" s="79"/>
      <c r="I102" s="79"/>
      <c r="J102" s="74"/>
      <c r="K102" s="74"/>
    </row>
    <row r="103" spans="1:11">
      <c r="A103" s="131">
        <v>101</v>
      </c>
      <c r="B103" s="83" t="s">
        <v>782</v>
      </c>
      <c r="C103" s="50" t="s">
        <v>783</v>
      </c>
      <c r="D103" s="194">
        <v>394074.44999999995</v>
      </c>
      <c r="E103" s="194">
        <v>422222.625</v>
      </c>
      <c r="F103" s="190">
        <v>562963.5</v>
      </c>
      <c r="G103" s="79"/>
      <c r="H103" s="79"/>
      <c r="I103" s="79"/>
      <c r="J103" s="74"/>
      <c r="K103" s="74"/>
    </row>
    <row r="104" spans="1:11">
      <c r="A104" s="131">
        <v>102</v>
      </c>
      <c r="B104" s="83" t="s">
        <v>784</v>
      </c>
      <c r="C104" s="50" t="s">
        <v>785</v>
      </c>
      <c r="D104" s="194">
        <v>395534.47499999998</v>
      </c>
      <c r="E104" s="194">
        <v>423786.9375</v>
      </c>
      <c r="F104" s="190">
        <v>565049.25</v>
      </c>
      <c r="G104" s="79"/>
      <c r="H104" s="79"/>
      <c r="I104" s="79"/>
      <c r="J104" s="74"/>
      <c r="K104" s="74"/>
    </row>
    <row r="105" spans="1:11">
      <c r="A105" s="131">
        <v>103</v>
      </c>
      <c r="B105" s="83" t="s">
        <v>786</v>
      </c>
      <c r="C105" s="50" t="s">
        <v>787</v>
      </c>
      <c r="D105" s="194">
        <v>396805.50000000006</v>
      </c>
      <c r="E105" s="194">
        <v>425148.75000000012</v>
      </c>
      <c r="F105" s="190">
        <v>566865.00000000012</v>
      </c>
      <c r="G105" s="79"/>
      <c r="H105" s="79"/>
      <c r="I105" s="79"/>
      <c r="J105" s="74"/>
      <c r="K105" s="74"/>
    </row>
    <row r="106" spans="1:11">
      <c r="A106" s="131">
        <v>104</v>
      </c>
      <c r="B106" s="83" t="s">
        <v>788</v>
      </c>
      <c r="C106" s="50" t="s">
        <v>789</v>
      </c>
      <c r="D106" s="194">
        <v>397188.22499999998</v>
      </c>
      <c r="E106" s="194">
        <v>425558.8125</v>
      </c>
      <c r="F106" s="190">
        <v>567411.75</v>
      </c>
      <c r="G106" s="79"/>
      <c r="H106" s="79"/>
      <c r="I106" s="79"/>
      <c r="J106" s="74"/>
      <c r="K106" s="74"/>
    </row>
    <row r="107" spans="1:11">
      <c r="A107" s="131">
        <v>105</v>
      </c>
      <c r="B107" s="83" t="s">
        <v>790</v>
      </c>
      <c r="C107" s="50" t="s">
        <v>791</v>
      </c>
      <c r="D107" s="194">
        <v>400122.44999999995</v>
      </c>
      <c r="E107" s="194">
        <v>428702.625</v>
      </c>
      <c r="F107" s="190">
        <v>571603.5</v>
      </c>
      <c r="G107" s="79"/>
      <c r="H107" s="79"/>
      <c r="I107" s="79"/>
      <c r="J107" s="74"/>
      <c r="K107" s="74"/>
    </row>
    <row r="108" spans="1:11">
      <c r="A108" s="131">
        <v>106</v>
      </c>
      <c r="B108" s="83" t="s">
        <v>792</v>
      </c>
      <c r="C108" s="50" t="s">
        <v>793</v>
      </c>
      <c r="D108" s="194">
        <v>403061.39999999997</v>
      </c>
      <c r="E108" s="194">
        <v>431851.5</v>
      </c>
      <c r="F108" s="190">
        <v>575802</v>
      </c>
      <c r="G108" s="79"/>
      <c r="H108" s="79"/>
      <c r="I108" s="79"/>
      <c r="J108" s="74"/>
      <c r="K108" s="74"/>
    </row>
    <row r="109" spans="1:11">
      <c r="A109" s="131">
        <v>107</v>
      </c>
      <c r="B109" s="83" t="s">
        <v>794</v>
      </c>
      <c r="C109" s="50" t="s">
        <v>795</v>
      </c>
      <c r="D109" s="194">
        <v>405995.62500000006</v>
      </c>
      <c r="E109" s="194">
        <v>434995.31250000012</v>
      </c>
      <c r="F109" s="190">
        <v>579993.75000000012</v>
      </c>
      <c r="G109" s="79"/>
      <c r="H109" s="79"/>
      <c r="I109" s="79"/>
      <c r="J109" s="74"/>
      <c r="K109" s="74"/>
    </row>
    <row r="110" spans="1:11">
      <c r="A110" s="131">
        <v>108</v>
      </c>
      <c r="B110" s="83" t="s">
        <v>796</v>
      </c>
      <c r="C110" s="50" t="s">
        <v>797</v>
      </c>
      <c r="D110" s="194">
        <v>408934.57499999995</v>
      </c>
      <c r="E110" s="194">
        <v>438144.1875</v>
      </c>
      <c r="F110" s="190">
        <v>584192.25</v>
      </c>
      <c r="G110" s="79"/>
      <c r="H110" s="79"/>
      <c r="I110" s="79"/>
      <c r="J110" s="74"/>
      <c r="K110" s="74"/>
    </row>
    <row r="111" spans="1:11">
      <c r="A111" s="131">
        <v>109</v>
      </c>
      <c r="B111" s="83" t="s">
        <v>798</v>
      </c>
      <c r="C111" s="50" t="s">
        <v>799</v>
      </c>
      <c r="D111" s="194">
        <v>411868.8</v>
      </c>
      <c r="E111" s="194">
        <v>441288</v>
      </c>
      <c r="F111" s="190">
        <v>588384</v>
      </c>
      <c r="G111" s="79"/>
      <c r="H111" s="79"/>
      <c r="I111" s="79"/>
      <c r="J111" s="74"/>
      <c r="K111" s="74"/>
    </row>
    <row r="112" spans="1:11">
      <c r="A112" s="131">
        <v>110</v>
      </c>
      <c r="B112" s="83" t="s">
        <v>800</v>
      </c>
      <c r="C112" s="50" t="s">
        <v>801</v>
      </c>
      <c r="D112" s="194">
        <v>414807.75000000006</v>
      </c>
      <c r="E112" s="194">
        <v>444436.87500000012</v>
      </c>
      <c r="F112" s="190">
        <v>592582.50000000012</v>
      </c>
      <c r="G112" s="79"/>
      <c r="H112" s="79"/>
      <c r="I112" s="79"/>
      <c r="J112" s="74"/>
      <c r="K112" s="74"/>
    </row>
    <row r="113" spans="1:11">
      <c r="A113" s="131">
        <v>111</v>
      </c>
      <c r="B113" s="83" t="s">
        <v>802</v>
      </c>
      <c r="C113" s="50" t="s">
        <v>803</v>
      </c>
      <c r="D113" s="194">
        <v>417741.97499999998</v>
      </c>
      <c r="E113" s="194">
        <v>447580.6875</v>
      </c>
      <c r="F113" s="190">
        <v>596774.25</v>
      </c>
      <c r="G113" s="79"/>
      <c r="H113" s="79"/>
      <c r="I113" s="79"/>
      <c r="J113" s="74"/>
      <c r="K113" s="74"/>
    </row>
    <row r="114" spans="1:11">
      <c r="A114" s="131">
        <v>112</v>
      </c>
      <c r="B114" s="83" t="s">
        <v>804</v>
      </c>
      <c r="C114" s="50" t="s">
        <v>805</v>
      </c>
      <c r="D114" s="194">
        <v>420680.92499999999</v>
      </c>
      <c r="E114" s="194">
        <v>450729.5625</v>
      </c>
      <c r="F114" s="190">
        <v>600972.75</v>
      </c>
      <c r="G114" s="79"/>
      <c r="H114" s="79"/>
      <c r="I114" s="79"/>
      <c r="J114" s="74"/>
      <c r="K114" s="74"/>
    </row>
    <row r="115" spans="1:11">
      <c r="A115" s="131">
        <v>113</v>
      </c>
      <c r="B115" s="83" t="s">
        <v>806</v>
      </c>
      <c r="C115" s="50" t="s">
        <v>807</v>
      </c>
      <c r="D115" s="194">
        <v>423615.14999999997</v>
      </c>
      <c r="E115" s="194">
        <v>453873.375</v>
      </c>
      <c r="F115" s="190">
        <v>605164.5</v>
      </c>
      <c r="G115" s="79"/>
      <c r="H115" s="79"/>
      <c r="I115" s="79"/>
      <c r="J115" s="74"/>
      <c r="K115" s="74"/>
    </row>
    <row r="116" spans="1:11">
      <c r="A116" s="131">
        <v>114</v>
      </c>
      <c r="B116" s="83" t="s">
        <v>808</v>
      </c>
      <c r="C116" s="50" t="s">
        <v>809</v>
      </c>
      <c r="D116" s="194">
        <v>426558.82499999995</v>
      </c>
      <c r="E116" s="194">
        <v>457027.3125</v>
      </c>
      <c r="F116" s="190">
        <v>609369.75</v>
      </c>
      <c r="G116" s="79"/>
      <c r="H116" s="79"/>
      <c r="I116" s="79"/>
      <c r="J116" s="74"/>
      <c r="K116" s="74"/>
    </row>
    <row r="117" spans="1:11">
      <c r="A117" s="131">
        <v>115</v>
      </c>
      <c r="B117" s="83" t="s">
        <v>810</v>
      </c>
      <c r="C117" s="50" t="s">
        <v>811</v>
      </c>
      <c r="D117" s="194">
        <v>429497.77499999997</v>
      </c>
      <c r="E117" s="194">
        <v>460176.1875</v>
      </c>
      <c r="F117" s="190">
        <v>613568.25</v>
      </c>
      <c r="G117" s="79"/>
      <c r="H117" s="79"/>
      <c r="I117" s="79"/>
      <c r="J117" s="74"/>
      <c r="K117" s="74"/>
    </row>
    <row r="118" spans="1:11">
      <c r="A118" s="131">
        <v>116</v>
      </c>
      <c r="B118" s="83" t="s">
        <v>812</v>
      </c>
      <c r="C118" s="50" t="s">
        <v>813</v>
      </c>
      <c r="D118" s="194">
        <v>432257.17499999999</v>
      </c>
      <c r="E118" s="194">
        <v>463132.6875</v>
      </c>
      <c r="F118" s="190">
        <v>617510.25</v>
      </c>
      <c r="G118" s="79"/>
      <c r="H118" s="79"/>
      <c r="I118" s="79"/>
      <c r="J118" s="74"/>
      <c r="K118" s="74"/>
    </row>
    <row r="119" spans="1:11">
      <c r="A119" s="131">
        <v>117</v>
      </c>
      <c r="B119" s="83" t="s">
        <v>814</v>
      </c>
      <c r="C119" s="50" t="s">
        <v>815</v>
      </c>
      <c r="D119" s="194">
        <v>435196.12500000006</v>
      </c>
      <c r="E119" s="194">
        <v>466281.56250000012</v>
      </c>
      <c r="F119" s="190">
        <v>621708.75000000012</v>
      </c>
      <c r="G119" s="79"/>
      <c r="H119" s="79"/>
      <c r="I119" s="79"/>
      <c r="J119" s="74"/>
      <c r="K119" s="74"/>
    </row>
    <row r="120" spans="1:11">
      <c r="A120" s="131">
        <v>118</v>
      </c>
      <c r="B120" s="83" t="s">
        <v>816</v>
      </c>
      <c r="C120" s="50" t="s">
        <v>817</v>
      </c>
      <c r="D120" s="194">
        <v>438135.07499999995</v>
      </c>
      <c r="E120" s="194">
        <v>469430.4375</v>
      </c>
      <c r="F120" s="190">
        <v>625907.25</v>
      </c>
      <c r="G120" s="79"/>
      <c r="H120" s="79"/>
      <c r="I120" s="79"/>
      <c r="J120" s="74"/>
      <c r="K120" s="74"/>
    </row>
    <row r="121" spans="1:11">
      <c r="A121" s="131">
        <v>119</v>
      </c>
      <c r="B121" s="83" t="s">
        <v>818</v>
      </c>
      <c r="C121" s="50" t="s">
        <v>819</v>
      </c>
      <c r="D121" s="194">
        <v>440894.47499999998</v>
      </c>
      <c r="E121" s="194">
        <v>472386.9375</v>
      </c>
      <c r="F121" s="190">
        <v>629849.25</v>
      </c>
      <c r="G121" s="79"/>
      <c r="H121" s="79"/>
      <c r="I121" s="79"/>
      <c r="J121" s="74"/>
      <c r="K121" s="74"/>
    </row>
    <row r="122" spans="1:11">
      <c r="A122" s="131">
        <v>120</v>
      </c>
      <c r="B122" s="83" t="s">
        <v>820</v>
      </c>
      <c r="C122" s="50" t="s">
        <v>821</v>
      </c>
      <c r="D122" s="194">
        <v>443833.42499999999</v>
      </c>
      <c r="E122" s="194">
        <v>475535.8125</v>
      </c>
      <c r="F122" s="190">
        <v>634047.75</v>
      </c>
      <c r="G122" s="79"/>
      <c r="H122" s="79"/>
      <c r="I122" s="79"/>
      <c r="J122" s="74"/>
      <c r="K122" s="74"/>
    </row>
    <row r="123" spans="1:11">
      <c r="A123" s="131">
        <v>121</v>
      </c>
      <c r="B123" s="83" t="s">
        <v>822</v>
      </c>
      <c r="C123" s="50" t="s">
        <v>823</v>
      </c>
      <c r="D123" s="194">
        <v>446772.37500000006</v>
      </c>
      <c r="E123" s="194">
        <v>478684.68750000012</v>
      </c>
      <c r="F123" s="190">
        <v>638246.25000000012</v>
      </c>
      <c r="G123" s="79"/>
      <c r="H123" s="79"/>
      <c r="I123" s="79"/>
      <c r="J123" s="74"/>
      <c r="K123" s="74"/>
    </row>
    <row r="124" spans="1:11">
      <c r="A124" s="131">
        <v>122</v>
      </c>
      <c r="B124" s="83" t="s">
        <v>824</v>
      </c>
      <c r="C124" s="50" t="s">
        <v>825</v>
      </c>
      <c r="D124" s="194">
        <v>449531.77499999997</v>
      </c>
      <c r="E124" s="194">
        <v>481641.1875</v>
      </c>
      <c r="F124" s="190">
        <v>642188.25</v>
      </c>
      <c r="G124" s="79"/>
      <c r="H124" s="79"/>
      <c r="I124" s="79"/>
      <c r="J124" s="74"/>
      <c r="K124" s="74"/>
    </row>
    <row r="125" spans="1:11">
      <c r="A125" s="131">
        <v>123</v>
      </c>
      <c r="B125" s="83" t="s">
        <v>826</v>
      </c>
      <c r="C125" s="50" t="s">
        <v>827</v>
      </c>
      <c r="D125" s="194">
        <v>452475.44999999995</v>
      </c>
      <c r="E125" s="194">
        <v>484795.125</v>
      </c>
      <c r="F125" s="190">
        <v>646393.5</v>
      </c>
      <c r="G125" s="79"/>
      <c r="H125" s="79"/>
      <c r="I125" s="79"/>
      <c r="J125" s="74"/>
      <c r="K125" s="74"/>
    </row>
    <row r="126" spans="1:11">
      <c r="A126" s="131">
        <v>124</v>
      </c>
      <c r="B126" s="83" t="s">
        <v>828</v>
      </c>
      <c r="C126" s="50" t="s">
        <v>829</v>
      </c>
      <c r="D126" s="194">
        <v>455234.85</v>
      </c>
      <c r="E126" s="194">
        <v>487751.625</v>
      </c>
      <c r="F126" s="190">
        <v>650335.5</v>
      </c>
      <c r="G126" s="79"/>
      <c r="H126" s="79"/>
      <c r="I126" s="79"/>
      <c r="J126" s="74"/>
      <c r="K126" s="74"/>
    </row>
    <row r="127" spans="1:11">
      <c r="A127" s="131">
        <v>125</v>
      </c>
      <c r="B127" s="83" t="s">
        <v>830</v>
      </c>
      <c r="C127" s="50" t="s">
        <v>831</v>
      </c>
      <c r="D127" s="194">
        <v>458169.07499999995</v>
      </c>
      <c r="E127" s="194">
        <v>490895.4375</v>
      </c>
      <c r="F127" s="190">
        <v>654527.25</v>
      </c>
      <c r="G127" s="79"/>
      <c r="H127" s="79"/>
      <c r="I127" s="79"/>
      <c r="J127" s="74"/>
      <c r="K127" s="74"/>
    </row>
    <row r="128" spans="1:11">
      <c r="A128" s="131">
        <v>126</v>
      </c>
      <c r="B128" s="83" t="s">
        <v>832</v>
      </c>
      <c r="C128" s="50" t="s">
        <v>833</v>
      </c>
      <c r="D128" s="194">
        <v>461112.74999999994</v>
      </c>
      <c r="E128" s="194">
        <v>494049.375</v>
      </c>
      <c r="F128" s="190">
        <v>658732.5</v>
      </c>
      <c r="G128" s="79"/>
      <c r="H128" s="79"/>
      <c r="I128" s="79"/>
      <c r="J128" s="74"/>
      <c r="K128" s="74"/>
    </row>
    <row r="129" spans="1:11">
      <c r="A129" s="131">
        <v>127</v>
      </c>
      <c r="B129" s="83" t="s">
        <v>834</v>
      </c>
      <c r="C129" s="50" t="s">
        <v>835</v>
      </c>
      <c r="D129" s="194">
        <v>463872.14999999997</v>
      </c>
      <c r="E129" s="194">
        <v>497005.875</v>
      </c>
      <c r="F129" s="190">
        <v>662674.5</v>
      </c>
      <c r="G129" s="79"/>
      <c r="H129" s="79"/>
      <c r="I129" s="79"/>
      <c r="J129" s="74"/>
      <c r="K129" s="74"/>
    </row>
    <row r="130" spans="1:11">
      <c r="A130" s="131">
        <v>128</v>
      </c>
      <c r="B130" s="83" t="s">
        <v>836</v>
      </c>
      <c r="C130" s="50" t="s">
        <v>837</v>
      </c>
      <c r="D130" s="194">
        <v>466636.27500000002</v>
      </c>
      <c r="E130" s="194">
        <v>499967.43750000012</v>
      </c>
      <c r="F130" s="190">
        <v>666623.25000000012</v>
      </c>
      <c r="G130" s="79"/>
      <c r="H130" s="79"/>
      <c r="I130" s="79"/>
      <c r="J130" s="74"/>
      <c r="K130" s="74"/>
    </row>
    <row r="131" spans="1:11">
      <c r="A131" s="131">
        <v>129</v>
      </c>
      <c r="B131" s="83" t="s">
        <v>838</v>
      </c>
      <c r="C131" s="50" t="s">
        <v>839</v>
      </c>
      <c r="D131" s="194">
        <v>469575.22499999998</v>
      </c>
      <c r="E131" s="194">
        <v>503116.3125</v>
      </c>
      <c r="F131" s="190">
        <v>670821.75</v>
      </c>
      <c r="G131" s="79"/>
      <c r="H131" s="79"/>
      <c r="I131" s="79"/>
      <c r="J131" s="74"/>
      <c r="K131" s="74"/>
    </row>
    <row r="132" spans="1:11">
      <c r="A132" s="131">
        <v>130</v>
      </c>
      <c r="B132" s="83" t="s">
        <v>840</v>
      </c>
      <c r="C132" s="50" t="s">
        <v>841</v>
      </c>
      <c r="D132" s="194">
        <v>472339.35</v>
      </c>
      <c r="E132" s="194">
        <v>506077.875</v>
      </c>
      <c r="F132" s="190">
        <v>674770.5</v>
      </c>
      <c r="G132" s="79"/>
      <c r="H132" s="79"/>
      <c r="I132" s="79"/>
      <c r="J132" s="74"/>
      <c r="K132" s="74"/>
    </row>
    <row r="133" spans="1:11">
      <c r="A133" s="131">
        <v>131</v>
      </c>
      <c r="B133" s="83" t="s">
        <v>842</v>
      </c>
      <c r="C133" s="50" t="s">
        <v>843</v>
      </c>
      <c r="D133" s="194">
        <v>475273.57499999995</v>
      </c>
      <c r="E133" s="194">
        <v>509221.6875</v>
      </c>
      <c r="F133" s="190">
        <v>678962.25</v>
      </c>
      <c r="G133" s="79"/>
      <c r="H133" s="79"/>
      <c r="I133" s="79"/>
      <c r="J133" s="74"/>
      <c r="K133" s="74"/>
    </row>
    <row r="134" spans="1:11">
      <c r="A134" s="131">
        <v>132</v>
      </c>
      <c r="B134" s="83" t="s">
        <v>844</v>
      </c>
      <c r="C134" s="50" t="s">
        <v>845</v>
      </c>
      <c r="D134" s="194">
        <v>478042.42500000005</v>
      </c>
      <c r="E134" s="194">
        <v>512188.31250000012</v>
      </c>
      <c r="F134" s="190">
        <v>682917.75000000012</v>
      </c>
      <c r="G134" s="79"/>
      <c r="H134" s="79"/>
      <c r="I134" s="79"/>
      <c r="J134" s="74"/>
      <c r="K134" s="74"/>
    </row>
    <row r="135" spans="1:11">
      <c r="A135" s="131">
        <v>133</v>
      </c>
      <c r="B135" s="83" t="s">
        <v>846</v>
      </c>
      <c r="C135" s="50" t="s">
        <v>847</v>
      </c>
      <c r="D135" s="194">
        <v>480806.55000000005</v>
      </c>
      <c r="E135" s="194">
        <v>515149.87500000012</v>
      </c>
      <c r="F135" s="190">
        <v>686866.50000000012</v>
      </c>
      <c r="G135" s="79"/>
      <c r="H135" s="79"/>
      <c r="I135" s="79"/>
      <c r="J135" s="74"/>
      <c r="K135" s="74"/>
    </row>
    <row r="136" spans="1:11">
      <c r="A136" s="131">
        <v>134</v>
      </c>
      <c r="B136" s="83" t="s">
        <v>848</v>
      </c>
      <c r="C136" s="50" t="s">
        <v>849</v>
      </c>
      <c r="D136" s="194">
        <v>483740.77500000002</v>
      </c>
      <c r="E136" s="194">
        <v>518293.68750000012</v>
      </c>
      <c r="F136" s="190">
        <v>691058.25000000012</v>
      </c>
      <c r="G136" s="79"/>
      <c r="H136" s="79"/>
      <c r="I136" s="79"/>
      <c r="J136" s="74"/>
      <c r="K136" s="74"/>
    </row>
    <row r="137" spans="1:11">
      <c r="A137" s="131">
        <v>135</v>
      </c>
      <c r="B137" s="83" t="s">
        <v>850</v>
      </c>
      <c r="C137" s="50" t="s">
        <v>851</v>
      </c>
      <c r="D137" s="194">
        <v>486504.9</v>
      </c>
      <c r="E137" s="194">
        <v>521255.25000000012</v>
      </c>
      <c r="F137" s="190">
        <v>695007.00000000012</v>
      </c>
      <c r="G137" s="79"/>
      <c r="H137" s="79"/>
      <c r="I137" s="79"/>
      <c r="J137" s="74"/>
      <c r="K137" s="74"/>
    </row>
    <row r="138" spans="1:11">
      <c r="A138" s="131">
        <v>136</v>
      </c>
      <c r="B138" s="83" t="s">
        <v>852</v>
      </c>
      <c r="C138" s="50" t="s">
        <v>853</v>
      </c>
      <c r="D138" s="194">
        <v>489273.74999999994</v>
      </c>
      <c r="E138" s="194">
        <v>524221.875</v>
      </c>
      <c r="F138" s="190">
        <v>698962.5</v>
      </c>
      <c r="G138" s="79"/>
      <c r="H138" s="79"/>
      <c r="I138" s="79"/>
      <c r="J138" s="74"/>
      <c r="K138" s="74"/>
    </row>
    <row r="139" spans="1:11">
      <c r="A139" s="131">
        <v>137</v>
      </c>
      <c r="B139" s="83" t="s">
        <v>854</v>
      </c>
      <c r="C139" s="50" t="s">
        <v>855</v>
      </c>
      <c r="D139" s="194">
        <v>492037.87499999994</v>
      </c>
      <c r="E139" s="194">
        <v>527183.4375</v>
      </c>
      <c r="F139" s="190">
        <v>702911.25</v>
      </c>
      <c r="G139" s="79"/>
      <c r="H139" s="79"/>
      <c r="I139" s="79"/>
      <c r="J139" s="74"/>
      <c r="K139" s="74"/>
    </row>
    <row r="140" spans="1:11">
      <c r="A140" s="131">
        <v>138</v>
      </c>
      <c r="B140" s="83" t="s">
        <v>856</v>
      </c>
      <c r="C140" s="50" t="s">
        <v>857</v>
      </c>
      <c r="D140" s="194">
        <v>494972.1</v>
      </c>
      <c r="E140" s="194">
        <v>530327.25</v>
      </c>
      <c r="F140" s="190">
        <v>707103</v>
      </c>
      <c r="G140" s="79"/>
      <c r="H140" s="79"/>
      <c r="I140" s="79"/>
      <c r="J140" s="74"/>
      <c r="K140" s="74"/>
    </row>
    <row r="141" spans="1:11">
      <c r="A141" s="131">
        <v>139</v>
      </c>
      <c r="B141" s="83" t="s">
        <v>858</v>
      </c>
      <c r="C141" s="50" t="s">
        <v>859</v>
      </c>
      <c r="D141" s="194">
        <v>497731.49999999994</v>
      </c>
      <c r="E141" s="194">
        <v>533283.75</v>
      </c>
      <c r="F141" s="190">
        <v>711045</v>
      </c>
      <c r="G141" s="79"/>
      <c r="H141" s="79"/>
      <c r="I141" s="79"/>
      <c r="J141" s="74"/>
      <c r="K141" s="74"/>
    </row>
    <row r="142" spans="1:11">
      <c r="A142" s="131">
        <v>140</v>
      </c>
      <c r="B142" s="83" t="s">
        <v>860</v>
      </c>
      <c r="C142" s="50" t="s">
        <v>861</v>
      </c>
      <c r="D142" s="194">
        <v>500500.35</v>
      </c>
      <c r="E142" s="194">
        <v>536250.375</v>
      </c>
      <c r="F142" s="190">
        <v>715000.5</v>
      </c>
      <c r="G142" s="79"/>
      <c r="H142" s="79"/>
      <c r="I142" s="79"/>
      <c r="J142" s="74"/>
      <c r="K142" s="74"/>
    </row>
    <row r="143" spans="1:11">
      <c r="A143" s="131">
        <v>141</v>
      </c>
      <c r="B143" s="83" t="s">
        <v>862</v>
      </c>
      <c r="C143" s="50" t="s">
        <v>863</v>
      </c>
      <c r="D143" s="194">
        <v>503264.47499999998</v>
      </c>
      <c r="E143" s="194">
        <v>539211.9375</v>
      </c>
      <c r="F143" s="190">
        <v>718949.25</v>
      </c>
      <c r="G143" s="79"/>
      <c r="H143" s="79"/>
      <c r="I143" s="79"/>
      <c r="J143" s="74"/>
      <c r="K143" s="74"/>
    </row>
    <row r="144" spans="1:11">
      <c r="A144" s="131">
        <v>142</v>
      </c>
      <c r="B144" s="83" t="s">
        <v>864</v>
      </c>
      <c r="C144" s="50" t="s">
        <v>865</v>
      </c>
      <c r="D144" s="194">
        <v>506028.6</v>
      </c>
      <c r="E144" s="194">
        <v>542173.5</v>
      </c>
      <c r="F144" s="190">
        <v>722898</v>
      </c>
      <c r="G144" s="79"/>
      <c r="H144" s="79"/>
      <c r="I144" s="79"/>
      <c r="J144" s="74"/>
      <c r="K144" s="74"/>
    </row>
    <row r="145" spans="1:11">
      <c r="A145" s="131">
        <v>143</v>
      </c>
      <c r="B145" s="83" t="s">
        <v>866</v>
      </c>
      <c r="C145" s="50" t="s">
        <v>867</v>
      </c>
      <c r="D145" s="194">
        <v>508792.72499999998</v>
      </c>
      <c r="E145" s="194">
        <v>545135.0625</v>
      </c>
      <c r="F145" s="190">
        <v>726846.75</v>
      </c>
      <c r="G145" s="79"/>
      <c r="H145" s="79"/>
      <c r="I145" s="79"/>
      <c r="J145" s="74"/>
      <c r="K145" s="74"/>
    </row>
    <row r="146" spans="1:11">
      <c r="A146" s="131">
        <v>144</v>
      </c>
      <c r="B146" s="83" t="s">
        <v>868</v>
      </c>
      <c r="C146" s="50" t="s">
        <v>869</v>
      </c>
      <c r="D146" s="194">
        <v>511556.85</v>
      </c>
      <c r="E146" s="194">
        <v>548096.625</v>
      </c>
      <c r="F146" s="190">
        <v>730795.5</v>
      </c>
      <c r="G146" s="79"/>
      <c r="H146" s="79"/>
      <c r="I146" s="79"/>
      <c r="J146" s="74"/>
      <c r="K146" s="74"/>
    </row>
    <row r="147" spans="1:11">
      <c r="A147" s="131">
        <v>145</v>
      </c>
      <c r="B147" s="83" t="s">
        <v>870</v>
      </c>
      <c r="C147" s="50" t="s">
        <v>871</v>
      </c>
      <c r="D147" s="194">
        <v>514320.97499999998</v>
      </c>
      <c r="E147" s="194">
        <v>551058.1875</v>
      </c>
      <c r="F147" s="190">
        <v>734744.25</v>
      </c>
      <c r="G147" s="79"/>
      <c r="H147" s="79"/>
      <c r="I147" s="79"/>
      <c r="J147" s="74"/>
      <c r="K147" s="74"/>
    </row>
    <row r="148" spans="1:11">
      <c r="A148" s="131">
        <v>146</v>
      </c>
      <c r="B148" s="83" t="s">
        <v>872</v>
      </c>
      <c r="C148" s="50" t="s">
        <v>873</v>
      </c>
      <c r="D148" s="194">
        <v>517085.1</v>
      </c>
      <c r="E148" s="194">
        <v>554019.75</v>
      </c>
      <c r="F148" s="190">
        <v>738693</v>
      </c>
      <c r="G148" s="79"/>
      <c r="H148" s="79"/>
      <c r="I148" s="79"/>
      <c r="J148" s="74"/>
      <c r="K148" s="74"/>
    </row>
    <row r="149" spans="1:11">
      <c r="A149" s="131">
        <v>147</v>
      </c>
      <c r="B149" s="83" t="s">
        <v>874</v>
      </c>
      <c r="C149" s="50" t="s">
        <v>875</v>
      </c>
      <c r="D149" s="194">
        <v>520019.32499999995</v>
      </c>
      <c r="E149" s="194">
        <v>557163.5625</v>
      </c>
      <c r="F149" s="190">
        <v>742884.75</v>
      </c>
      <c r="G149" s="79"/>
      <c r="H149" s="79"/>
      <c r="I149" s="79"/>
      <c r="J149" s="74"/>
      <c r="K149" s="74"/>
    </row>
    <row r="150" spans="1:11">
      <c r="A150" s="131">
        <v>148</v>
      </c>
      <c r="B150" s="83" t="s">
        <v>876</v>
      </c>
      <c r="C150" s="50" t="s">
        <v>877</v>
      </c>
      <c r="D150" s="194">
        <v>522783.44999999995</v>
      </c>
      <c r="E150" s="194">
        <v>560125.125</v>
      </c>
      <c r="F150" s="190">
        <v>746833.5</v>
      </c>
      <c r="G150" s="79"/>
      <c r="H150" s="79"/>
      <c r="I150" s="79"/>
      <c r="J150" s="74"/>
      <c r="K150" s="74"/>
    </row>
    <row r="151" spans="1:11">
      <c r="A151" s="131">
        <v>149</v>
      </c>
      <c r="B151" s="83" t="s">
        <v>878</v>
      </c>
      <c r="C151" s="50" t="s">
        <v>879</v>
      </c>
      <c r="D151" s="194">
        <v>525377.47499999998</v>
      </c>
      <c r="E151" s="194">
        <v>562904.4375</v>
      </c>
      <c r="F151" s="190">
        <v>750539.25</v>
      </c>
      <c r="G151" s="79"/>
      <c r="H151" s="79"/>
      <c r="I151" s="79"/>
      <c r="J151" s="74"/>
      <c r="K151" s="74"/>
    </row>
    <row r="152" spans="1:11">
      <c r="A152" s="131">
        <v>150</v>
      </c>
      <c r="B152" s="83" t="s">
        <v>880</v>
      </c>
      <c r="C152" s="50" t="s">
        <v>881</v>
      </c>
      <c r="D152" s="194">
        <v>528146.32499999995</v>
      </c>
      <c r="E152" s="194">
        <v>565871.0625</v>
      </c>
      <c r="F152" s="190">
        <v>754494.75</v>
      </c>
      <c r="G152" s="79"/>
      <c r="H152" s="79"/>
      <c r="I152" s="79"/>
      <c r="J152" s="74"/>
      <c r="K152" s="74"/>
    </row>
    <row r="153" spans="1:11">
      <c r="A153" s="131">
        <v>151</v>
      </c>
      <c r="B153" s="83" t="s">
        <v>882</v>
      </c>
      <c r="C153" s="50" t="s">
        <v>883</v>
      </c>
      <c r="D153" s="194">
        <v>530910.44999999995</v>
      </c>
      <c r="E153" s="194">
        <v>568832.625</v>
      </c>
      <c r="F153" s="190">
        <v>758443.5</v>
      </c>
      <c r="G153" s="79"/>
      <c r="H153" s="79"/>
      <c r="I153" s="79"/>
      <c r="J153" s="74"/>
      <c r="K153" s="74"/>
    </row>
    <row r="154" spans="1:11">
      <c r="A154" s="131">
        <v>152</v>
      </c>
      <c r="B154" s="83" t="s">
        <v>884</v>
      </c>
      <c r="C154" s="50" t="s">
        <v>885</v>
      </c>
      <c r="D154" s="194">
        <v>533669.85</v>
      </c>
      <c r="E154" s="194">
        <v>571789.125</v>
      </c>
      <c r="F154" s="190">
        <v>762385.5</v>
      </c>
      <c r="G154" s="79"/>
      <c r="H154" s="79"/>
      <c r="I154" s="79"/>
      <c r="J154" s="74"/>
      <c r="K154" s="74"/>
    </row>
    <row r="155" spans="1:11">
      <c r="A155" s="131">
        <v>153</v>
      </c>
      <c r="B155" s="83" t="s">
        <v>886</v>
      </c>
      <c r="C155" s="50" t="s">
        <v>887</v>
      </c>
      <c r="D155" s="194">
        <v>536433.97499999998</v>
      </c>
      <c r="E155" s="194">
        <v>574750.6875</v>
      </c>
      <c r="F155" s="190">
        <v>766334.25</v>
      </c>
      <c r="G155" s="79"/>
      <c r="H155" s="79"/>
      <c r="I155" s="79"/>
      <c r="J155" s="74"/>
      <c r="K155" s="74"/>
    </row>
    <row r="156" spans="1:11">
      <c r="A156" s="131">
        <v>154</v>
      </c>
      <c r="B156" s="83" t="s">
        <v>888</v>
      </c>
      <c r="C156" s="50" t="s">
        <v>889</v>
      </c>
      <c r="D156" s="194">
        <v>539198.1</v>
      </c>
      <c r="E156" s="194">
        <v>577712.25</v>
      </c>
      <c r="F156" s="190">
        <v>770283</v>
      </c>
      <c r="G156" s="79"/>
      <c r="H156" s="79"/>
      <c r="I156" s="79"/>
      <c r="J156" s="74"/>
      <c r="K156" s="74"/>
    </row>
    <row r="157" spans="1:11">
      <c r="A157" s="131">
        <v>155</v>
      </c>
      <c r="B157" s="83" t="s">
        <v>890</v>
      </c>
      <c r="C157" s="50" t="s">
        <v>891</v>
      </c>
      <c r="D157" s="194">
        <v>541962.22499999998</v>
      </c>
      <c r="E157" s="194">
        <v>580673.8125</v>
      </c>
      <c r="F157" s="190">
        <v>774231.75</v>
      </c>
      <c r="G157" s="79"/>
      <c r="H157" s="79"/>
      <c r="I157" s="79"/>
      <c r="J157" s="74"/>
      <c r="K157" s="74"/>
    </row>
    <row r="158" spans="1:11">
      <c r="A158" s="131">
        <v>156</v>
      </c>
      <c r="B158" s="83" t="s">
        <v>892</v>
      </c>
      <c r="C158" s="50" t="s">
        <v>893</v>
      </c>
      <c r="D158" s="194">
        <v>544731.07499999995</v>
      </c>
      <c r="E158" s="194">
        <v>583640.4375</v>
      </c>
      <c r="F158" s="190">
        <v>778187.25</v>
      </c>
      <c r="G158" s="79"/>
      <c r="H158" s="79"/>
      <c r="I158" s="79"/>
      <c r="J158" s="74"/>
      <c r="K158" s="74"/>
    </row>
    <row r="159" spans="1:11">
      <c r="A159" s="131">
        <v>157</v>
      </c>
      <c r="B159" s="83" t="s">
        <v>894</v>
      </c>
      <c r="C159" s="50" t="s">
        <v>895</v>
      </c>
      <c r="D159" s="194">
        <v>547495.19999999995</v>
      </c>
      <c r="E159" s="194">
        <v>586602</v>
      </c>
      <c r="F159" s="190">
        <v>782136</v>
      </c>
      <c r="G159" s="79"/>
      <c r="H159" s="79"/>
      <c r="I159" s="79"/>
      <c r="J159" s="74"/>
      <c r="K159" s="74"/>
    </row>
    <row r="160" spans="1:11">
      <c r="A160" s="131">
        <v>158</v>
      </c>
      <c r="B160" s="83" t="s">
        <v>896</v>
      </c>
      <c r="C160" s="50" t="s">
        <v>897</v>
      </c>
      <c r="D160" s="194">
        <v>550084.5</v>
      </c>
      <c r="E160" s="194">
        <v>589376.25</v>
      </c>
      <c r="F160" s="190">
        <v>785835</v>
      </c>
      <c r="G160" s="79"/>
      <c r="H160" s="79"/>
      <c r="I160" s="79"/>
      <c r="J160" s="74"/>
      <c r="K160" s="74"/>
    </row>
    <row r="161" spans="1:11">
      <c r="A161" s="131">
        <v>159</v>
      </c>
      <c r="B161" s="83" t="s">
        <v>898</v>
      </c>
      <c r="C161" s="50" t="s">
        <v>899</v>
      </c>
      <c r="D161" s="194">
        <v>552848.625</v>
      </c>
      <c r="E161" s="194">
        <v>592337.8125</v>
      </c>
      <c r="F161" s="190">
        <v>789783.75</v>
      </c>
      <c r="G161" s="79"/>
      <c r="H161" s="79"/>
      <c r="I161" s="79"/>
      <c r="J161" s="74"/>
      <c r="K161" s="74"/>
    </row>
    <row r="162" spans="1:11">
      <c r="A162" s="131">
        <v>160</v>
      </c>
      <c r="B162" s="83" t="s">
        <v>900</v>
      </c>
      <c r="C162" s="50" t="s">
        <v>901</v>
      </c>
      <c r="D162" s="194">
        <v>555612.75</v>
      </c>
      <c r="E162" s="194">
        <v>595299.375</v>
      </c>
      <c r="F162" s="190">
        <v>793732.5</v>
      </c>
      <c r="G162" s="79"/>
      <c r="H162" s="79"/>
      <c r="I162" s="79"/>
      <c r="J162" s="74"/>
      <c r="K162" s="74"/>
    </row>
    <row r="163" spans="1:11">
      <c r="A163" s="131">
        <v>161</v>
      </c>
      <c r="B163" s="83" t="s">
        <v>902</v>
      </c>
      <c r="C163" s="50" t="s">
        <v>903</v>
      </c>
      <c r="D163" s="194">
        <v>558376.875</v>
      </c>
      <c r="E163" s="194">
        <v>598260.9375</v>
      </c>
      <c r="F163" s="190">
        <v>797681.25</v>
      </c>
      <c r="G163" s="79"/>
      <c r="H163" s="79"/>
      <c r="I163" s="79"/>
      <c r="J163" s="74"/>
      <c r="K163" s="74"/>
    </row>
    <row r="164" spans="1:11">
      <c r="A164" s="131">
        <v>162</v>
      </c>
      <c r="B164" s="83" t="s">
        <v>904</v>
      </c>
      <c r="C164" s="50" t="s">
        <v>905</v>
      </c>
      <c r="D164" s="194">
        <v>560966.17500000005</v>
      </c>
      <c r="E164" s="194">
        <v>601035.18750000012</v>
      </c>
      <c r="F164" s="190">
        <v>801380.25000000012</v>
      </c>
      <c r="G164" s="79"/>
      <c r="H164" s="79"/>
      <c r="I164" s="79"/>
      <c r="J164" s="74"/>
      <c r="K164" s="74"/>
    </row>
    <row r="165" spans="1:11">
      <c r="A165" s="131">
        <v>163</v>
      </c>
      <c r="B165" s="83" t="s">
        <v>906</v>
      </c>
      <c r="C165" s="50" t="s">
        <v>907</v>
      </c>
      <c r="D165" s="194">
        <v>563730.30000000005</v>
      </c>
      <c r="E165" s="194">
        <v>603996.75000000012</v>
      </c>
      <c r="F165" s="190">
        <v>805329.00000000012</v>
      </c>
      <c r="G165" s="79"/>
      <c r="H165" s="79"/>
      <c r="I165" s="79"/>
      <c r="J165" s="74"/>
      <c r="K165" s="74"/>
    </row>
    <row r="166" spans="1:11">
      <c r="A166" s="131">
        <v>164</v>
      </c>
      <c r="B166" s="83" t="s">
        <v>908</v>
      </c>
      <c r="C166" s="50" t="s">
        <v>909</v>
      </c>
      <c r="D166" s="194">
        <v>566494.42500000005</v>
      </c>
      <c r="E166" s="194">
        <v>606958.31250000012</v>
      </c>
      <c r="F166" s="190">
        <v>809277.75000000012</v>
      </c>
      <c r="G166" s="79"/>
      <c r="H166" s="79"/>
      <c r="I166" s="79"/>
      <c r="J166" s="74"/>
      <c r="K166" s="74"/>
    </row>
    <row r="167" spans="1:11">
      <c r="A167" s="131">
        <v>165</v>
      </c>
      <c r="B167" s="83" t="s">
        <v>910</v>
      </c>
      <c r="C167" s="50" t="s">
        <v>911</v>
      </c>
      <c r="D167" s="194">
        <v>569088.44999999995</v>
      </c>
      <c r="E167" s="194">
        <v>609737.625</v>
      </c>
      <c r="F167" s="190">
        <v>812983.5</v>
      </c>
      <c r="G167" s="79"/>
      <c r="H167" s="79"/>
      <c r="I167" s="79"/>
      <c r="J167" s="74"/>
      <c r="K167" s="74"/>
    </row>
    <row r="168" spans="1:11">
      <c r="A168" s="131">
        <v>166</v>
      </c>
      <c r="B168" s="83" t="s">
        <v>912</v>
      </c>
      <c r="C168" s="50" t="s">
        <v>913</v>
      </c>
      <c r="D168" s="194">
        <v>571847.85</v>
      </c>
      <c r="E168" s="194">
        <v>612694.125</v>
      </c>
      <c r="F168" s="190">
        <v>816925.5</v>
      </c>
      <c r="G168" s="79"/>
      <c r="H168" s="79"/>
      <c r="I168" s="79"/>
      <c r="J168" s="74"/>
      <c r="K168" s="74"/>
    </row>
    <row r="169" spans="1:11">
      <c r="A169" s="131">
        <v>167</v>
      </c>
      <c r="B169" s="83" t="s">
        <v>914</v>
      </c>
      <c r="C169" s="50" t="s">
        <v>915</v>
      </c>
      <c r="D169" s="194">
        <v>574616.69999999995</v>
      </c>
      <c r="E169" s="194">
        <v>615660.75</v>
      </c>
      <c r="F169" s="190">
        <v>820881</v>
      </c>
      <c r="G169" s="79"/>
      <c r="H169" s="79"/>
      <c r="I169" s="79"/>
      <c r="J169" s="74"/>
      <c r="K169" s="74"/>
    </row>
    <row r="170" spans="1:11">
      <c r="A170" s="131">
        <v>168</v>
      </c>
      <c r="B170" s="83" t="s">
        <v>916</v>
      </c>
      <c r="C170" s="50" t="s">
        <v>917</v>
      </c>
      <c r="D170" s="194">
        <v>577210.72499999998</v>
      </c>
      <c r="E170" s="194">
        <v>618440.0625</v>
      </c>
      <c r="F170" s="190">
        <v>824586.75</v>
      </c>
      <c r="G170" s="79"/>
      <c r="H170" s="79"/>
      <c r="I170" s="79"/>
      <c r="J170" s="74"/>
      <c r="K170" s="74"/>
    </row>
    <row r="171" spans="1:11">
      <c r="A171" s="131">
        <v>169</v>
      </c>
      <c r="B171" s="83" t="s">
        <v>918</v>
      </c>
      <c r="C171" s="50" t="s">
        <v>919</v>
      </c>
      <c r="D171" s="194">
        <v>579974.85</v>
      </c>
      <c r="E171" s="194">
        <v>621401.625</v>
      </c>
      <c r="F171" s="190">
        <v>828535.5</v>
      </c>
      <c r="G171" s="79"/>
      <c r="H171" s="79"/>
      <c r="I171" s="79"/>
      <c r="J171" s="74"/>
      <c r="K171" s="74"/>
    </row>
    <row r="172" spans="1:11">
      <c r="A172" s="131">
        <v>170</v>
      </c>
      <c r="B172" s="83" t="s">
        <v>920</v>
      </c>
      <c r="C172" s="50" t="s">
        <v>921</v>
      </c>
      <c r="D172" s="194">
        <v>582564.15</v>
      </c>
      <c r="E172" s="194">
        <v>624175.87500000012</v>
      </c>
      <c r="F172" s="190">
        <v>832234.50000000012</v>
      </c>
      <c r="G172" s="79"/>
      <c r="H172" s="79"/>
      <c r="I172" s="79"/>
      <c r="J172" s="74"/>
      <c r="K172" s="74"/>
    </row>
    <row r="173" spans="1:11">
      <c r="A173" s="131">
        <v>171</v>
      </c>
      <c r="B173" s="83" t="s">
        <v>922</v>
      </c>
      <c r="C173" s="50" t="s">
        <v>923</v>
      </c>
      <c r="D173" s="194">
        <v>585328.27500000002</v>
      </c>
      <c r="E173" s="194">
        <v>627137.43750000012</v>
      </c>
      <c r="F173" s="190">
        <v>836183.25000000012</v>
      </c>
      <c r="G173" s="79"/>
      <c r="H173" s="79"/>
      <c r="I173" s="79"/>
      <c r="J173" s="74"/>
      <c r="K173" s="74"/>
    </row>
    <row r="174" spans="1:11">
      <c r="A174" s="131">
        <v>172</v>
      </c>
      <c r="B174" s="83" t="s">
        <v>924</v>
      </c>
      <c r="C174" s="50" t="s">
        <v>925</v>
      </c>
      <c r="D174" s="194">
        <v>588092.4</v>
      </c>
      <c r="E174" s="194">
        <v>630099.00000000012</v>
      </c>
      <c r="F174" s="190">
        <v>840132.00000000012</v>
      </c>
      <c r="G174" s="79"/>
      <c r="H174" s="79"/>
      <c r="I174" s="79"/>
      <c r="J174" s="74"/>
      <c r="K174" s="74"/>
    </row>
    <row r="175" spans="1:11">
      <c r="A175" s="131">
        <v>173</v>
      </c>
      <c r="B175" s="83" t="s">
        <v>926</v>
      </c>
      <c r="C175" s="50" t="s">
        <v>927</v>
      </c>
      <c r="D175" s="194">
        <v>590686.42500000005</v>
      </c>
      <c r="E175" s="194">
        <v>632878.31250000012</v>
      </c>
      <c r="F175" s="190">
        <v>843837.75000000012</v>
      </c>
      <c r="G175" s="79"/>
      <c r="H175" s="79"/>
      <c r="I175" s="79"/>
      <c r="J175" s="74"/>
      <c r="K175" s="74"/>
    </row>
    <row r="176" spans="1:11">
      <c r="A176" s="131">
        <v>174</v>
      </c>
      <c r="B176" s="83" t="s">
        <v>928</v>
      </c>
      <c r="C176" s="50" t="s">
        <v>929</v>
      </c>
      <c r="D176" s="194">
        <v>593445.82499999995</v>
      </c>
      <c r="E176" s="194">
        <v>635834.8125</v>
      </c>
      <c r="F176" s="190">
        <v>847779.75</v>
      </c>
      <c r="G176" s="79"/>
      <c r="H176" s="79"/>
      <c r="I176" s="79"/>
      <c r="J176" s="74"/>
      <c r="K176" s="74"/>
    </row>
    <row r="177" spans="1:11">
      <c r="A177" s="131">
        <v>175</v>
      </c>
      <c r="B177" s="83" t="s">
        <v>930</v>
      </c>
      <c r="C177" s="50" t="s">
        <v>931</v>
      </c>
      <c r="D177" s="194">
        <v>596039.85</v>
      </c>
      <c r="E177" s="194">
        <v>638614.125</v>
      </c>
      <c r="F177" s="190">
        <v>851485.5</v>
      </c>
      <c r="G177" s="79"/>
      <c r="H177" s="79"/>
      <c r="I177" s="79"/>
      <c r="J177" s="74"/>
      <c r="K177" s="74"/>
    </row>
    <row r="178" spans="1:11">
      <c r="A178" s="131">
        <v>176</v>
      </c>
      <c r="B178" s="83" t="s">
        <v>932</v>
      </c>
      <c r="C178" s="50" t="s">
        <v>933</v>
      </c>
      <c r="D178" s="194">
        <v>598803.97499999998</v>
      </c>
      <c r="E178" s="194">
        <v>641575.6875</v>
      </c>
      <c r="F178" s="190">
        <v>855434.25</v>
      </c>
      <c r="G178" s="79"/>
      <c r="H178" s="79"/>
      <c r="I178" s="79"/>
      <c r="J178" s="74"/>
      <c r="K178" s="74"/>
    </row>
    <row r="179" spans="1:11">
      <c r="A179" s="131">
        <v>177</v>
      </c>
      <c r="B179" s="83" t="s">
        <v>934</v>
      </c>
      <c r="C179" s="50" t="s">
        <v>935</v>
      </c>
      <c r="D179" s="194">
        <v>601393.27500000002</v>
      </c>
      <c r="E179" s="194">
        <v>644349.93750000012</v>
      </c>
      <c r="F179" s="190">
        <v>859133.25000000012</v>
      </c>
      <c r="G179" s="79"/>
      <c r="H179" s="79"/>
      <c r="I179" s="79"/>
      <c r="J179" s="74"/>
      <c r="K179" s="74"/>
    </row>
    <row r="180" spans="1:11">
      <c r="A180" s="131">
        <v>178</v>
      </c>
      <c r="B180" s="83" t="s">
        <v>936</v>
      </c>
      <c r="C180" s="50" t="s">
        <v>937</v>
      </c>
      <c r="D180" s="194">
        <v>603987.30000000005</v>
      </c>
      <c r="E180" s="194">
        <v>647129.25000000012</v>
      </c>
      <c r="F180" s="190">
        <v>862839.00000000012</v>
      </c>
      <c r="G180" s="79"/>
      <c r="H180" s="79"/>
      <c r="I180" s="79"/>
      <c r="J180" s="74"/>
      <c r="K180" s="74"/>
    </row>
    <row r="181" spans="1:11">
      <c r="A181" s="131">
        <v>179</v>
      </c>
      <c r="B181" s="83" t="s">
        <v>938</v>
      </c>
      <c r="C181" s="50" t="s">
        <v>939</v>
      </c>
      <c r="D181" s="194">
        <v>606751.42500000005</v>
      </c>
      <c r="E181" s="194">
        <v>650090.81250000012</v>
      </c>
      <c r="F181" s="190">
        <v>866787.75000000012</v>
      </c>
      <c r="G181" s="79"/>
      <c r="H181" s="79"/>
      <c r="I181" s="79"/>
      <c r="J181" s="74"/>
      <c r="K181" s="74"/>
    </row>
    <row r="182" spans="1:11">
      <c r="A182" s="131">
        <v>180</v>
      </c>
      <c r="B182" s="83" t="s">
        <v>940</v>
      </c>
      <c r="C182" s="50" t="s">
        <v>941</v>
      </c>
      <c r="D182" s="194">
        <v>609340.72499999998</v>
      </c>
      <c r="E182" s="194">
        <v>652865.0625</v>
      </c>
      <c r="F182" s="190">
        <v>870486.75</v>
      </c>
      <c r="G182" s="79"/>
      <c r="H182" s="79"/>
      <c r="I182" s="79"/>
      <c r="J182" s="74"/>
      <c r="K182" s="74"/>
    </row>
    <row r="183" spans="1:11">
      <c r="A183" s="131">
        <v>181</v>
      </c>
      <c r="B183" s="83" t="s">
        <v>942</v>
      </c>
      <c r="C183" s="50" t="s">
        <v>943</v>
      </c>
      <c r="D183" s="194">
        <v>612104.85</v>
      </c>
      <c r="E183" s="194">
        <v>655826.625</v>
      </c>
      <c r="F183" s="190">
        <v>874435.5</v>
      </c>
      <c r="G183" s="79"/>
      <c r="H183" s="79"/>
      <c r="I183" s="79"/>
      <c r="J183" s="74"/>
      <c r="K183" s="74"/>
    </row>
    <row r="184" spans="1:11">
      <c r="A184" s="131">
        <v>182</v>
      </c>
      <c r="B184" s="83" t="s">
        <v>944</v>
      </c>
      <c r="C184" s="50" t="s">
        <v>945</v>
      </c>
      <c r="D184" s="194">
        <v>614698.875</v>
      </c>
      <c r="E184" s="194">
        <v>658605.9375</v>
      </c>
      <c r="F184" s="190">
        <v>878141.25</v>
      </c>
      <c r="G184" s="79"/>
      <c r="H184" s="79"/>
      <c r="I184" s="79"/>
      <c r="J184" s="74"/>
      <c r="K184" s="74"/>
    </row>
    <row r="185" spans="1:11">
      <c r="A185" s="131">
        <v>183</v>
      </c>
      <c r="B185" s="83" t="s">
        <v>946</v>
      </c>
      <c r="C185" s="50" t="s">
        <v>947</v>
      </c>
      <c r="D185" s="194">
        <v>617292.9</v>
      </c>
      <c r="E185" s="194">
        <v>661385.25000000012</v>
      </c>
      <c r="F185" s="190">
        <v>881847.00000000012</v>
      </c>
      <c r="G185" s="79"/>
      <c r="H185" s="79"/>
      <c r="I185" s="79"/>
      <c r="J185" s="74"/>
      <c r="K185" s="74"/>
    </row>
    <row r="186" spans="1:11">
      <c r="A186" s="131">
        <v>184</v>
      </c>
      <c r="B186" s="83" t="s">
        <v>948</v>
      </c>
      <c r="C186" s="50" t="s">
        <v>949</v>
      </c>
      <c r="D186" s="194">
        <v>620052.30000000005</v>
      </c>
      <c r="E186" s="194">
        <v>664341.75000000012</v>
      </c>
      <c r="F186" s="190">
        <v>885789.00000000012</v>
      </c>
      <c r="G186" s="79"/>
      <c r="H186" s="79"/>
      <c r="I186" s="79"/>
      <c r="J186" s="74"/>
      <c r="K186" s="74"/>
    </row>
    <row r="187" spans="1:11">
      <c r="A187" s="131">
        <v>185</v>
      </c>
      <c r="B187" s="83" t="s">
        <v>950</v>
      </c>
      <c r="C187" s="50" t="s">
        <v>951</v>
      </c>
      <c r="D187" s="194">
        <v>622646.32499999995</v>
      </c>
      <c r="E187" s="194">
        <v>667121.0625</v>
      </c>
      <c r="F187" s="190">
        <v>889494.75</v>
      </c>
      <c r="G187" s="79"/>
      <c r="H187" s="79"/>
      <c r="I187" s="79"/>
      <c r="J187" s="74"/>
      <c r="K187" s="74"/>
    </row>
    <row r="188" spans="1:11">
      <c r="A188" s="131">
        <v>186</v>
      </c>
      <c r="B188" s="83" t="s">
        <v>952</v>
      </c>
      <c r="C188" s="50" t="s">
        <v>953</v>
      </c>
      <c r="D188" s="194">
        <v>625240.35</v>
      </c>
      <c r="E188" s="194">
        <v>669900.375</v>
      </c>
      <c r="F188" s="190">
        <v>893200.5</v>
      </c>
      <c r="G188" s="79"/>
      <c r="H188" s="79"/>
      <c r="I188" s="79"/>
      <c r="J188" s="74"/>
      <c r="K188" s="74"/>
    </row>
    <row r="189" spans="1:11">
      <c r="A189" s="131">
        <v>187</v>
      </c>
      <c r="B189" s="83" t="s">
        <v>954</v>
      </c>
      <c r="C189" s="50" t="s">
        <v>955</v>
      </c>
      <c r="D189" s="194">
        <v>627999.75</v>
      </c>
      <c r="E189" s="194">
        <v>672856.875</v>
      </c>
      <c r="F189" s="190">
        <v>897142.5</v>
      </c>
      <c r="G189" s="79"/>
      <c r="H189" s="79"/>
      <c r="I189" s="79"/>
      <c r="J189" s="74"/>
      <c r="K189" s="74"/>
    </row>
    <row r="190" spans="1:11">
      <c r="A190" s="131">
        <v>188</v>
      </c>
      <c r="B190" s="83" t="s">
        <v>956</v>
      </c>
      <c r="C190" s="50" t="s">
        <v>957</v>
      </c>
      <c r="D190" s="194">
        <v>630593.77500000002</v>
      </c>
      <c r="E190" s="194">
        <v>675636.18750000012</v>
      </c>
      <c r="F190" s="190">
        <v>900848.25000000012</v>
      </c>
      <c r="G190" s="79"/>
      <c r="H190" s="79"/>
      <c r="I190" s="79"/>
      <c r="J190" s="74"/>
      <c r="K190" s="74"/>
    </row>
    <row r="191" spans="1:11">
      <c r="A191" s="131">
        <v>189</v>
      </c>
      <c r="B191" s="83" t="s">
        <v>958</v>
      </c>
      <c r="C191" s="50" t="s">
        <v>959</v>
      </c>
      <c r="D191" s="194">
        <v>633187.80000000005</v>
      </c>
      <c r="E191" s="194">
        <v>678415.50000000012</v>
      </c>
      <c r="F191" s="190">
        <v>904554.00000000012</v>
      </c>
      <c r="G191" s="79"/>
      <c r="H191" s="79"/>
      <c r="I191" s="79"/>
      <c r="J191" s="74"/>
      <c r="K191" s="74"/>
    </row>
    <row r="192" spans="1:11">
      <c r="A192" s="131">
        <v>190</v>
      </c>
      <c r="B192" s="83" t="s">
        <v>960</v>
      </c>
      <c r="C192" s="50" t="s">
        <v>961</v>
      </c>
      <c r="D192" s="194">
        <v>635772.375</v>
      </c>
      <c r="E192" s="194">
        <v>681184.6875</v>
      </c>
      <c r="F192" s="190">
        <v>908246.25</v>
      </c>
      <c r="G192" s="79"/>
      <c r="H192" s="79"/>
      <c r="I192" s="79"/>
      <c r="J192" s="74"/>
      <c r="K192" s="74"/>
    </row>
    <row r="193" spans="1:11">
      <c r="A193" s="131">
        <v>191</v>
      </c>
      <c r="B193" s="83" t="s">
        <v>962</v>
      </c>
      <c r="C193" s="50" t="s">
        <v>963</v>
      </c>
      <c r="D193" s="194">
        <v>638541.22499999998</v>
      </c>
      <c r="E193" s="194">
        <v>684151.3125</v>
      </c>
      <c r="F193" s="190">
        <v>912201.75</v>
      </c>
      <c r="G193" s="79"/>
      <c r="H193" s="79"/>
      <c r="I193" s="79"/>
      <c r="J193" s="74"/>
      <c r="K193" s="74"/>
    </row>
    <row r="194" spans="1:11">
      <c r="A194" s="131">
        <v>192</v>
      </c>
      <c r="B194" s="83" t="s">
        <v>964</v>
      </c>
      <c r="C194" s="50" t="s">
        <v>965</v>
      </c>
      <c r="D194" s="194">
        <v>641130.52500000002</v>
      </c>
      <c r="E194" s="194">
        <v>686925.56250000012</v>
      </c>
      <c r="F194" s="190">
        <v>915900.75000000012</v>
      </c>
      <c r="G194" s="79"/>
      <c r="H194" s="79"/>
      <c r="I194" s="79"/>
      <c r="J194" s="74"/>
      <c r="K194" s="74"/>
    </row>
    <row r="195" spans="1:11">
      <c r="A195" s="131">
        <v>193</v>
      </c>
      <c r="B195" s="83" t="s">
        <v>966</v>
      </c>
      <c r="C195" s="50" t="s">
        <v>967</v>
      </c>
      <c r="D195" s="194">
        <v>643719.82499999995</v>
      </c>
      <c r="E195" s="194">
        <v>689699.8125</v>
      </c>
      <c r="F195" s="190">
        <v>919599.75</v>
      </c>
      <c r="G195" s="79"/>
      <c r="H195" s="79"/>
      <c r="I195" s="79"/>
      <c r="J195" s="74"/>
      <c r="K195" s="74"/>
    </row>
    <row r="196" spans="1:11">
      <c r="A196" s="131">
        <v>194</v>
      </c>
      <c r="B196" s="83" t="s">
        <v>968</v>
      </c>
      <c r="C196" s="50" t="s">
        <v>969</v>
      </c>
      <c r="D196" s="194">
        <v>646313.85</v>
      </c>
      <c r="E196" s="194">
        <v>692479.125</v>
      </c>
      <c r="F196" s="190">
        <v>923305.5</v>
      </c>
      <c r="G196" s="79"/>
      <c r="H196" s="79"/>
      <c r="I196" s="79"/>
      <c r="J196" s="74"/>
      <c r="K196" s="74"/>
    </row>
    <row r="197" spans="1:11">
      <c r="A197" s="131">
        <v>195</v>
      </c>
      <c r="B197" s="83" t="s">
        <v>970</v>
      </c>
      <c r="C197" s="50" t="s">
        <v>971</v>
      </c>
      <c r="D197" s="194">
        <v>648903.15</v>
      </c>
      <c r="E197" s="194">
        <v>695253.37500000012</v>
      </c>
      <c r="F197" s="190">
        <v>927004.50000000012</v>
      </c>
      <c r="G197" s="79"/>
      <c r="H197" s="79"/>
      <c r="I197" s="79"/>
      <c r="J197" s="74"/>
      <c r="K197" s="74"/>
    </row>
    <row r="198" spans="1:11">
      <c r="A198" s="131">
        <v>196</v>
      </c>
      <c r="B198" s="83" t="s">
        <v>972</v>
      </c>
      <c r="C198" s="50" t="s">
        <v>973</v>
      </c>
      <c r="D198" s="194">
        <v>651667.27500000002</v>
      </c>
      <c r="E198" s="194">
        <v>698214.93750000012</v>
      </c>
      <c r="F198" s="190">
        <v>930953.25000000012</v>
      </c>
      <c r="G198" s="79"/>
      <c r="H198" s="79"/>
      <c r="I198" s="79"/>
      <c r="J198" s="74"/>
      <c r="K198" s="74"/>
    </row>
    <row r="199" spans="1:11">
      <c r="A199" s="131">
        <v>197</v>
      </c>
      <c r="B199" s="83" t="s">
        <v>974</v>
      </c>
      <c r="C199" s="50" t="s">
        <v>975</v>
      </c>
      <c r="D199" s="194">
        <v>654261.30000000005</v>
      </c>
      <c r="E199" s="194">
        <v>700994.25000000012</v>
      </c>
      <c r="F199" s="190">
        <v>934659.00000000012</v>
      </c>
      <c r="G199" s="79"/>
      <c r="H199" s="79"/>
      <c r="I199" s="79"/>
      <c r="J199" s="74"/>
      <c r="K199" s="74"/>
    </row>
    <row r="200" spans="1:11">
      <c r="A200" s="131">
        <v>198</v>
      </c>
      <c r="B200" s="83" t="s">
        <v>976</v>
      </c>
      <c r="C200" s="50" t="s">
        <v>977</v>
      </c>
      <c r="D200" s="194">
        <v>656850.6</v>
      </c>
      <c r="E200" s="194">
        <v>703768.5</v>
      </c>
      <c r="F200" s="190">
        <v>938358</v>
      </c>
      <c r="G200" s="79"/>
      <c r="H200" s="79"/>
      <c r="I200" s="79"/>
      <c r="J200" s="74"/>
      <c r="K200" s="74"/>
    </row>
    <row r="201" spans="1:11">
      <c r="A201" s="131">
        <v>199</v>
      </c>
      <c r="B201" s="83" t="s">
        <v>978</v>
      </c>
      <c r="C201" s="50" t="s">
        <v>979</v>
      </c>
      <c r="D201" s="194">
        <v>659444.625</v>
      </c>
      <c r="E201" s="194">
        <v>706547.8125</v>
      </c>
      <c r="F201" s="190">
        <v>942063.75</v>
      </c>
      <c r="G201" s="79"/>
      <c r="H201" s="79"/>
      <c r="I201" s="79"/>
      <c r="J201" s="74"/>
      <c r="K201" s="74"/>
    </row>
    <row r="202" spans="1:11">
      <c r="A202" s="131">
        <v>200</v>
      </c>
      <c r="B202" s="83" t="s">
        <v>980</v>
      </c>
      <c r="C202" s="50" t="s">
        <v>981</v>
      </c>
      <c r="D202" s="194">
        <v>662038.65</v>
      </c>
      <c r="E202" s="194">
        <v>709327.12500000012</v>
      </c>
      <c r="F202" s="190">
        <v>945769.50000000012</v>
      </c>
      <c r="G202" s="79"/>
      <c r="H202" s="79"/>
      <c r="I202" s="79"/>
      <c r="J202" s="74"/>
      <c r="K202" s="74"/>
    </row>
    <row r="203" spans="1:11">
      <c r="A203" s="131">
        <v>210</v>
      </c>
      <c r="B203" s="83" t="s">
        <v>982</v>
      </c>
      <c r="C203" s="50" t="s">
        <v>983</v>
      </c>
      <c r="D203" s="194">
        <v>694206.45</v>
      </c>
      <c r="E203" s="194">
        <v>743792.625</v>
      </c>
      <c r="F203" s="190">
        <v>991723.5</v>
      </c>
      <c r="G203" s="79"/>
      <c r="H203" s="79"/>
      <c r="I203" s="79"/>
      <c r="J203" s="74"/>
      <c r="K203" s="74"/>
    </row>
    <row r="204" spans="1:11">
      <c r="A204" s="131">
        <v>220</v>
      </c>
      <c r="B204" s="83" t="s">
        <v>984</v>
      </c>
      <c r="C204" s="50" t="s">
        <v>985</v>
      </c>
      <c r="D204" s="194">
        <v>720179.77500000002</v>
      </c>
      <c r="E204" s="194">
        <v>771621.18750000012</v>
      </c>
      <c r="F204" s="190">
        <v>1028828.2500000001</v>
      </c>
      <c r="G204" s="79"/>
      <c r="H204" s="79"/>
      <c r="I204" s="79"/>
      <c r="J204" s="74"/>
      <c r="K204" s="74"/>
    </row>
    <row r="205" spans="1:11">
      <c r="A205" s="131">
        <v>230</v>
      </c>
      <c r="B205" s="83" t="s">
        <v>986</v>
      </c>
      <c r="C205" s="50" t="s">
        <v>987</v>
      </c>
      <c r="D205" s="194">
        <v>745983</v>
      </c>
      <c r="E205" s="194">
        <v>799267.5</v>
      </c>
      <c r="F205" s="190">
        <v>1065690</v>
      </c>
      <c r="G205" s="79"/>
      <c r="H205" s="79"/>
      <c r="I205" s="79"/>
      <c r="J205" s="74"/>
      <c r="K205" s="74"/>
    </row>
    <row r="206" spans="1:11">
      <c r="A206" s="131">
        <v>240</v>
      </c>
      <c r="B206" s="83" t="s">
        <v>988</v>
      </c>
      <c r="C206" s="50" t="s">
        <v>989</v>
      </c>
      <c r="D206" s="194">
        <v>771436.57499999995</v>
      </c>
      <c r="E206" s="194">
        <v>826539.1875</v>
      </c>
      <c r="F206" s="190">
        <v>1102052.25</v>
      </c>
      <c r="G206" s="79"/>
      <c r="H206" s="79"/>
      <c r="I206" s="79"/>
      <c r="J206" s="74"/>
      <c r="K206" s="74"/>
    </row>
    <row r="207" spans="1:11">
      <c r="A207" s="131">
        <v>250</v>
      </c>
      <c r="B207" s="83" t="s">
        <v>990</v>
      </c>
      <c r="C207" s="50" t="s">
        <v>991</v>
      </c>
      <c r="D207" s="194">
        <v>796715.32499999995</v>
      </c>
      <c r="E207" s="194">
        <v>853623.5625</v>
      </c>
      <c r="F207" s="190">
        <v>1138164.75</v>
      </c>
      <c r="G207" s="79"/>
      <c r="H207" s="79"/>
      <c r="I207" s="79"/>
      <c r="J207" s="74"/>
      <c r="K207" s="74"/>
    </row>
    <row r="208" spans="1:11">
      <c r="A208" s="131">
        <v>260</v>
      </c>
      <c r="B208" s="83" t="s">
        <v>992</v>
      </c>
      <c r="C208" s="50" t="s">
        <v>993</v>
      </c>
      <c r="D208" s="194">
        <v>821814.52499999991</v>
      </c>
      <c r="E208" s="194">
        <v>880515.5625</v>
      </c>
      <c r="F208" s="190">
        <v>1174020.75</v>
      </c>
      <c r="G208" s="79"/>
      <c r="H208" s="79"/>
      <c r="I208" s="79"/>
      <c r="J208" s="74"/>
      <c r="K208" s="74"/>
    </row>
    <row r="209" spans="1:11">
      <c r="A209" s="131">
        <v>270</v>
      </c>
      <c r="B209" s="83" t="s">
        <v>994</v>
      </c>
      <c r="C209" s="50" t="s">
        <v>995</v>
      </c>
      <c r="D209" s="194">
        <v>846748.35</v>
      </c>
      <c r="E209" s="194">
        <v>907230.375</v>
      </c>
      <c r="F209" s="190">
        <v>1209640.5</v>
      </c>
      <c r="G209" s="79"/>
      <c r="H209" s="79"/>
      <c r="I209" s="79"/>
      <c r="J209" s="74"/>
      <c r="K209" s="74"/>
    </row>
    <row r="210" spans="1:11">
      <c r="A210" s="131">
        <v>280</v>
      </c>
      <c r="B210" s="83" t="s">
        <v>996</v>
      </c>
      <c r="C210" s="50" t="s">
        <v>997</v>
      </c>
      <c r="D210" s="194">
        <v>871502.62500000012</v>
      </c>
      <c r="E210" s="194">
        <v>933752.81250000023</v>
      </c>
      <c r="F210" s="190">
        <v>1245003.7500000002</v>
      </c>
      <c r="G210" s="79"/>
      <c r="H210" s="79"/>
      <c r="I210" s="79"/>
      <c r="J210" s="74"/>
      <c r="K210" s="74"/>
    </row>
    <row r="211" spans="1:11">
      <c r="A211" s="131">
        <v>290</v>
      </c>
      <c r="B211" s="83" t="s">
        <v>998</v>
      </c>
      <c r="C211" s="50" t="s">
        <v>999</v>
      </c>
      <c r="D211" s="194">
        <v>896086.79999999993</v>
      </c>
      <c r="E211" s="194">
        <v>960093</v>
      </c>
      <c r="F211" s="190">
        <v>1280124</v>
      </c>
      <c r="G211" s="79"/>
      <c r="H211" s="79"/>
      <c r="I211" s="79"/>
      <c r="J211" s="74"/>
      <c r="K211" s="74"/>
    </row>
    <row r="212" spans="1:11">
      <c r="A212" s="131">
        <v>300</v>
      </c>
      <c r="B212" s="83" t="s">
        <v>1000</v>
      </c>
      <c r="C212" s="50" t="s">
        <v>1001</v>
      </c>
      <c r="D212" s="194">
        <v>920661.52499999991</v>
      </c>
      <c r="E212" s="194">
        <v>986423.0625</v>
      </c>
      <c r="F212" s="190">
        <v>1315230.75</v>
      </c>
      <c r="G212" s="79"/>
      <c r="H212" s="79"/>
      <c r="I212" s="79"/>
      <c r="J212" s="74"/>
      <c r="K212" s="74"/>
    </row>
    <row r="213" spans="1:11">
      <c r="A213" s="131">
        <v>310</v>
      </c>
      <c r="B213" s="83" t="s">
        <v>1002</v>
      </c>
      <c r="C213" s="50" t="s">
        <v>1003</v>
      </c>
      <c r="D213" s="194">
        <v>944900.77499999991</v>
      </c>
      <c r="E213" s="194">
        <v>1012393.6875</v>
      </c>
      <c r="F213" s="190">
        <v>1349858.25</v>
      </c>
      <c r="G213" s="79"/>
      <c r="H213" s="79"/>
      <c r="I213" s="79"/>
      <c r="J213" s="74"/>
      <c r="K213" s="74"/>
    </row>
    <row r="214" spans="1:11">
      <c r="A214" s="131">
        <v>320</v>
      </c>
      <c r="B214" s="83" t="s">
        <v>1004</v>
      </c>
      <c r="C214" s="50" t="s">
        <v>1005</v>
      </c>
      <c r="D214" s="194">
        <v>968955.74999999988</v>
      </c>
      <c r="E214" s="194">
        <v>1038166.875</v>
      </c>
      <c r="F214" s="190">
        <v>1384222.5</v>
      </c>
      <c r="G214" s="79"/>
      <c r="H214" s="79"/>
      <c r="I214" s="79"/>
      <c r="J214" s="74"/>
      <c r="K214" s="74"/>
    </row>
    <row r="215" spans="1:11">
      <c r="A215" s="131">
        <v>330</v>
      </c>
      <c r="B215" s="83" t="s">
        <v>1006</v>
      </c>
      <c r="C215" s="50" t="s">
        <v>1007</v>
      </c>
      <c r="D215" s="194">
        <v>993015.45</v>
      </c>
      <c r="E215" s="194">
        <v>1063945.125</v>
      </c>
      <c r="F215" s="190">
        <v>1418593.5</v>
      </c>
      <c r="G215" s="79"/>
      <c r="H215" s="79"/>
      <c r="I215" s="79"/>
      <c r="J215" s="74"/>
      <c r="K215" s="74"/>
    </row>
    <row r="216" spans="1:11">
      <c r="A216" s="131">
        <v>340</v>
      </c>
      <c r="B216" s="83" t="s">
        <v>1008</v>
      </c>
      <c r="C216" s="50" t="s">
        <v>1009</v>
      </c>
      <c r="D216" s="194">
        <v>1016725.4999999999</v>
      </c>
      <c r="E216" s="194">
        <v>1089348.75</v>
      </c>
      <c r="F216" s="190">
        <v>1452465</v>
      </c>
      <c r="G216" s="79"/>
      <c r="H216" s="79"/>
      <c r="I216" s="79"/>
      <c r="J216" s="74"/>
      <c r="K216" s="74"/>
    </row>
    <row r="217" spans="1:11">
      <c r="A217" s="131">
        <v>350</v>
      </c>
      <c r="B217" s="83" t="s">
        <v>1010</v>
      </c>
      <c r="C217" s="50" t="s">
        <v>1011</v>
      </c>
      <c r="D217" s="194">
        <v>1040430.825</v>
      </c>
      <c r="E217" s="194">
        <v>1114747.3125</v>
      </c>
      <c r="F217" s="190">
        <v>1486329.75</v>
      </c>
      <c r="G217" s="79"/>
      <c r="H217" s="79"/>
      <c r="I217" s="79"/>
      <c r="J217" s="74"/>
      <c r="K217" s="74"/>
    </row>
    <row r="218" spans="1:11">
      <c r="A218" s="131">
        <v>360</v>
      </c>
      <c r="B218" s="83" t="s">
        <v>1012</v>
      </c>
      <c r="C218" s="50" t="s">
        <v>1013</v>
      </c>
      <c r="D218" s="194">
        <v>1064145.6000000001</v>
      </c>
      <c r="E218" s="194">
        <v>1140156.0000000002</v>
      </c>
      <c r="F218" s="190">
        <v>1520208.0000000002</v>
      </c>
      <c r="G218" s="79"/>
      <c r="H218" s="79"/>
      <c r="I218" s="79"/>
      <c r="J218" s="74"/>
      <c r="K218" s="74"/>
    </row>
    <row r="219" spans="1:11">
      <c r="A219" s="131">
        <v>370</v>
      </c>
      <c r="B219" s="83" t="s">
        <v>1014</v>
      </c>
      <c r="C219" s="50" t="s">
        <v>1015</v>
      </c>
      <c r="D219" s="194">
        <v>1087506</v>
      </c>
      <c r="E219" s="194">
        <v>1165185</v>
      </c>
      <c r="F219" s="190">
        <v>1553580</v>
      </c>
      <c r="G219" s="79"/>
      <c r="H219" s="79"/>
      <c r="I219" s="79"/>
      <c r="J219" s="74"/>
      <c r="K219" s="74"/>
    </row>
    <row r="220" spans="1:11">
      <c r="A220" s="131">
        <v>380</v>
      </c>
      <c r="B220" s="83" t="s">
        <v>1016</v>
      </c>
      <c r="C220" s="50" t="s">
        <v>1017</v>
      </c>
      <c r="D220" s="194">
        <v>1110866.3999999999</v>
      </c>
      <c r="E220" s="194">
        <v>1190214</v>
      </c>
      <c r="F220" s="190">
        <v>1586952</v>
      </c>
      <c r="G220" s="79"/>
      <c r="H220" s="79"/>
      <c r="I220" s="79"/>
      <c r="J220" s="74"/>
      <c r="K220" s="74"/>
    </row>
    <row r="221" spans="1:11">
      <c r="A221" s="131">
        <v>390</v>
      </c>
      <c r="B221" s="83" t="s">
        <v>1018</v>
      </c>
      <c r="C221" s="50" t="s">
        <v>1019</v>
      </c>
      <c r="D221" s="194">
        <v>1134051.9750000001</v>
      </c>
      <c r="E221" s="194">
        <v>1215055.6875000002</v>
      </c>
      <c r="F221" s="190">
        <v>1620074.2500000002</v>
      </c>
      <c r="G221" s="79"/>
      <c r="H221" s="79"/>
      <c r="I221" s="79"/>
      <c r="J221" s="74"/>
      <c r="K221" s="74"/>
    </row>
    <row r="222" spans="1:11">
      <c r="A222" s="131">
        <v>400</v>
      </c>
      <c r="B222" s="83" t="s">
        <v>1020</v>
      </c>
      <c r="C222" s="50" t="s">
        <v>1021</v>
      </c>
      <c r="D222" s="194">
        <v>1157237.55</v>
      </c>
      <c r="E222" s="194">
        <v>1239897.3750000002</v>
      </c>
      <c r="F222" s="190">
        <v>1653196.5000000002</v>
      </c>
      <c r="G222" s="79"/>
      <c r="H222" s="79"/>
      <c r="I222" s="79"/>
      <c r="J222" s="74"/>
      <c r="K222" s="74"/>
    </row>
    <row r="223" spans="1:11">
      <c r="A223" s="131">
        <v>410</v>
      </c>
      <c r="B223" s="83" t="s">
        <v>1022</v>
      </c>
      <c r="C223" s="50" t="s">
        <v>1023</v>
      </c>
      <c r="D223" s="194">
        <v>1180253.0249999999</v>
      </c>
      <c r="E223" s="194">
        <v>1264556.8125</v>
      </c>
      <c r="F223" s="190">
        <v>1686075.75</v>
      </c>
      <c r="G223" s="79"/>
      <c r="H223" s="79"/>
      <c r="I223" s="79"/>
      <c r="J223" s="74"/>
      <c r="K223" s="74"/>
    </row>
    <row r="224" spans="1:11">
      <c r="A224" s="131">
        <v>420</v>
      </c>
      <c r="B224" s="83" t="s">
        <v>1024</v>
      </c>
      <c r="C224" s="50" t="s">
        <v>1025</v>
      </c>
      <c r="D224" s="194">
        <v>1203088.95</v>
      </c>
      <c r="E224" s="194">
        <v>1289023.875</v>
      </c>
      <c r="F224" s="190">
        <v>1718698.5</v>
      </c>
      <c r="G224" s="79"/>
      <c r="H224" s="79"/>
      <c r="I224" s="79"/>
      <c r="J224" s="74"/>
      <c r="K224" s="74"/>
    </row>
    <row r="225" spans="1:11">
      <c r="A225" s="131">
        <v>430</v>
      </c>
      <c r="B225" s="83" t="s">
        <v>1026</v>
      </c>
      <c r="C225" s="50" t="s">
        <v>1027</v>
      </c>
      <c r="D225" s="194">
        <v>1225929.6000000001</v>
      </c>
      <c r="E225" s="194">
        <v>1313496.0000000002</v>
      </c>
      <c r="F225" s="190">
        <v>1751328.0000000002</v>
      </c>
      <c r="G225" s="79"/>
      <c r="H225" s="79"/>
      <c r="I225" s="79"/>
      <c r="J225" s="74"/>
      <c r="K225" s="74"/>
    </row>
    <row r="226" spans="1:11">
      <c r="A226" s="131">
        <v>440</v>
      </c>
      <c r="B226" s="83" t="s">
        <v>1028</v>
      </c>
      <c r="C226" s="50" t="s">
        <v>1029</v>
      </c>
      <c r="D226" s="194">
        <v>1248590.7</v>
      </c>
      <c r="E226" s="194">
        <v>1337775.75</v>
      </c>
      <c r="F226" s="190">
        <v>1783701</v>
      </c>
      <c r="G226" s="79"/>
      <c r="H226" s="79"/>
      <c r="I226" s="79"/>
      <c r="J226" s="74"/>
      <c r="K226" s="74"/>
    </row>
    <row r="227" spans="1:11">
      <c r="A227" s="131">
        <v>450</v>
      </c>
      <c r="B227" s="83" t="s">
        <v>1030</v>
      </c>
      <c r="C227" s="50" t="s">
        <v>1031</v>
      </c>
      <c r="D227" s="194">
        <v>1271251.8</v>
      </c>
      <c r="E227" s="194">
        <v>1362055.5000000002</v>
      </c>
      <c r="F227" s="190">
        <v>1816074.0000000002</v>
      </c>
      <c r="G227" s="79"/>
      <c r="H227" s="79"/>
      <c r="I227" s="79"/>
      <c r="J227" s="74"/>
      <c r="K227" s="74"/>
    </row>
    <row r="228" spans="1:11">
      <c r="A228" s="131">
        <v>460</v>
      </c>
      <c r="B228" s="83" t="s">
        <v>1032</v>
      </c>
      <c r="C228" s="50" t="s">
        <v>1033</v>
      </c>
      <c r="D228" s="194">
        <v>1293742.8</v>
      </c>
      <c r="E228" s="194">
        <v>1386153.0000000002</v>
      </c>
      <c r="F228" s="190">
        <v>1848204.0000000002</v>
      </c>
      <c r="G228" s="79"/>
      <c r="H228" s="79"/>
      <c r="I228" s="79"/>
      <c r="J228" s="74"/>
      <c r="K228" s="74"/>
    </row>
    <row r="229" spans="1:11">
      <c r="A229" s="131">
        <v>470</v>
      </c>
      <c r="B229" s="83" t="s">
        <v>1034</v>
      </c>
      <c r="C229" s="50" t="s">
        <v>1035</v>
      </c>
      <c r="D229" s="194">
        <v>1316058.9750000001</v>
      </c>
      <c r="E229" s="194">
        <v>1410063.1875000002</v>
      </c>
      <c r="F229" s="190">
        <v>1880084.2500000002</v>
      </c>
      <c r="G229" s="79"/>
      <c r="H229" s="79"/>
      <c r="I229" s="79"/>
      <c r="J229" s="74"/>
      <c r="K229" s="74"/>
    </row>
    <row r="230" spans="1:11">
      <c r="A230" s="131">
        <v>480</v>
      </c>
      <c r="B230" s="83" t="s">
        <v>1036</v>
      </c>
      <c r="C230" s="50" t="s">
        <v>1037</v>
      </c>
      <c r="D230" s="194">
        <v>1338370.425</v>
      </c>
      <c r="E230" s="194">
        <v>1433968.3125000002</v>
      </c>
      <c r="F230" s="190">
        <v>1911957.7500000002</v>
      </c>
      <c r="G230" s="79"/>
      <c r="H230" s="79"/>
      <c r="I230" s="79"/>
      <c r="J230" s="74"/>
      <c r="K230" s="74"/>
    </row>
    <row r="231" spans="1:11">
      <c r="A231" s="131">
        <v>490</v>
      </c>
      <c r="B231" s="83" t="s">
        <v>1038</v>
      </c>
      <c r="C231" s="50" t="s">
        <v>1039</v>
      </c>
      <c r="D231" s="194">
        <v>1360686.6</v>
      </c>
      <c r="E231" s="194">
        <v>1457878.5000000002</v>
      </c>
      <c r="F231" s="190">
        <v>1943838.0000000002</v>
      </c>
      <c r="G231" s="79"/>
      <c r="H231" s="79"/>
      <c r="I231" s="79"/>
      <c r="J231" s="74"/>
      <c r="K231" s="74"/>
    </row>
    <row r="232" spans="1:11">
      <c r="A232" s="131">
        <v>500</v>
      </c>
      <c r="B232" s="83" t="s">
        <v>1040</v>
      </c>
      <c r="C232" s="50" t="s">
        <v>1041</v>
      </c>
      <c r="D232" s="194">
        <v>1382653.125</v>
      </c>
      <c r="E232" s="194">
        <v>1481414.0625</v>
      </c>
      <c r="F232" s="190">
        <v>1975218.75</v>
      </c>
      <c r="G232" s="79"/>
      <c r="H232" s="79"/>
      <c r="I232" s="79"/>
      <c r="J232" s="74"/>
      <c r="K232" s="74"/>
    </row>
    <row r="233" spans="1:11">
      <c r="A233" s="131">
        <v>525</v>
      </c>
      <c r="B233" s="83" t="s">
        <v>1042</v>
      </c>
      <c r="C233" s="50" t="s">
        <v>1043</v>
      </c>
      <c r="D233" s="194">
        <v>1437741.9</v>
      </c>
      <c r="E233" s="194">
        <v>1540437.75</v>
      </c>
      <c r="F233" s="190">
        <v>2053917</v>
      </c>
      <c r="G233" s="79"/>
      <c r="H233" s="79"/>
      <c r="I233" s="79"/>
      <c r="J233" s="74"/>
      <c r="K233" s="74"/>
    </row>
    <row r="234" spans="1:11">
      <c r="A234" s="131">
        <v>550</v>
      </c>
      <c r="B234" s="83" t="s">
        <v>1044</v>
      </c>
      <c r="C234" s="50" t="s">
        <v>1045</v>
      </c>
      <c r="D234" s="194">
        <v>1492136.0999999999</v>
      </c>
      <c r="E234" s="194">
        <v>1598717.25</v>
      </c>
      <c r="F234" s="190">
        <v>2131623</v>
      </c>
      <c r="G234" s="79"/>
      <c r="H234" s="79"/>
      <c r="I234" s="79"/>
      <c r="J234" s="74"/>
      <c r="K234" s="74"/>
    </row>
    <row r="235" spans="1:11">
      <c r="A235" s="131">
        <v>575</v>
      </c>
      <c r="B235" s="83" t="s">
        <v>1046</v>
      </c>
      <c r="C235" s="50" t="s">
        <v>1047</v>
      </c>
      <c r="D235" s="194">
        <v>1601902.575</v>
      </c>
      <c r="E235" s="194">
        <v>1716324.1875</v>
      </c>
      <c r="F235" s="190">
        <v>2288432.25</v>
      </c>
      <c r="G235" s="79"/>
      <c r="H235" s="79"/>
      <c r="I235" s="79"/>
      <c r="J235" s="74"/>
      <c r="K235" s="74"/>
    </row>
    <row r="236" spans="1:11">
      <c r="A236" s="131">
        <v>600</v>
      </c>
      <c r="B236" s="83" t="s">
        <v>1048</v>
      </c>
      <c r="C236" s="50" t="s">
        <v>1049</v>
      </c>
      <c r="D236" s="194">
        <v>1657350.45</v>
      </c>
      <c r="E236" s="194">
        <v>1775732.625</v>
      </c>
      <c r="F236" s="190">
        <v>2367643.5</v>
      </c>
      <c r="G236" s="79"/>
      <c r="H236" s="79"/>
      <c r="I236" s="79"/>
      <c r="J236" s="74"/>
      <c r="K236" s="74"/>
    </row>
    <row r="237" spans="1:11">
      <c r="A237" s="131">
        <v>625</v>
      </c>
      <c r="B237" s="83" t="s">
        <v>1050</v>
      </c>
      <c r="C237" s="50" t="s">
        <v>1051</v>
      </c>
      <c r="D237" s="194">
        <v>1712434.5000000002</v>
      </c>
      <c r="E237" s="194">
        <v>1834751.2500000005</v>
      </c>
      <c r="F237" s="190">
        <v>2446335.0000000005</v>
      </c>
      <c r="G237" s="79"/>
      <c r="H237" s="79"/>
      <c r="I237" s="79"/>
      <c r="J237" s="74"/>
      <c r="K237" s="74"/>
    </row>
    <row r="238" spans="1:11">
      <c r="A238" s="131">
        <v>650</v>
      </c>
      <c r="B238" s="83" t="s">
        <v>1052</v>
      </c>
      <c r="C238" s="50" t="s">
        <v>1053</v>
      </c>
      <c r="D238" s="194">
        <v>1767164.1749999998</v>
      </c>
      <c r="E238" s="194">
        <v>1893390.1875</v>
      </c>
      <c r="F238" s="190">
        <v>2524520.25</v>
      </c>
      <c r="G238" s="79"/>
      <c r="H238" s="79"/>
      <c r="I238" s="79"/>
      <c r="J238" s="74"/>
      <c r="K238" s="74"/>
    </row>
    <row r="239" spans="1:11">
      <c r="A239" s="131">
        <v>675</v>
      </c>
      <c r="B239" s="83" t="s">
        <v>1054</v>
      </c>
      <c r="C239" s="50" t="s">
        <v>1055</v>
      </c>
      <c r="D239" s="194">
        <v>1821350.4749999999</v>
      </c>
      <c r="E239" s="194">
        <v>1951446.9375</v>
      </c>
      <c r="F239" s="190">
        <v>2601929.25</v>
      </c>
      <c r="G239" s="79"/>
      <c r="H239" s="79"/>
      <c r="I239" s="79"/>
      <c r="J239" s="74"/>
      <c r="K239" s="74"/>
    </row>
    <row r="240" spans="1:11">
      <c r="A240" s="131">
        <v>700</v>
      </c>
      <c r="B240" s="83" t="s">
        <v>1056</v>
      </c>
      <c r="C240" s="50" t="s">
        <v>1057</v>
      </c>
      <c r="D240" s="194">
        <v>1875177.6749999998</v>
      </c>
      <c r="E240" s="194">
        <v>2009118.9375</v>
      </c>
      <c r="F240" s="190">
        <v>2678825.25</v>
      </c>
      <c r="G240" s="79"/>
      <c r="H240" s="79"/>
      <c r="I240" s="79"/>
      <c r="J240" s="74"/>
      <c r="K240" s="74"/>
    </row>
    <row r="241" spans="1:11">
      <c r="A241" s="131">
        <v>725</v>
      </c>
      <c r="B241" s="83" t="s">
        <v>1058</v>
      </c>
      <c r="C241" s="50" t="s">
        <v>1059</v>
      </c>
      <c r="D241" s="194">
        <v>1928641.0499999998</v>
      </c>
      <c r="E241" s="194">
        <v>2066401.125</v>
      </c>
      <c r="F241" s="190">
        <v>2755201.5</v>
      </c>
      <c r="G241" s="79"/>
      <c r="H241" s="79"/>
      <c r="I241" s="79"/>
      <c r="J241" s="74"/>
      <c r="K241" s="74"/>
    </row>
    <row r="242" spans="1:11">
      <c r="A242" s="131">
        <v>750</v>
      </c>
      <c r="B242" s="83" t="s">
        <v>1060</v>
      </c>
      <c r="C242" s="50" t="s">
        <v>1061</v>
      </c>
      <c r="D242" s="194">
        <v>1981920.15</v>
      </c>
      <c r="E242" s="194">
        <v>2123485.875</v>
      </c>
      <c r="F242" s="190">
        <v>2831314.5</v>
      </c>
      <c r="G242" s="79"/>
      <c r="H242" s="79"/>
      <c r="I242" s="79"/>
      <c r="J242" s="74"/>
      <c r="K242" s="74"/>
    </row>
    <row r="243" spans="1:11">
      <c r="A243" s="131">
        <v>775</v>
      </c>
      <c r="B243" s="83" t="s">
        <v>1062</v>
      </c>
      <c r="C243" s="50" t="s">
        <v>1063</v>
      </c>
      <c r="D243" s="194">
        <v>2034660.6</v>
      </c>
      <c r="E243" s="194">
        <v>2179993.5000000005</v>
      </c>
      <c r="F243" s="190">
        <v>2906658.0000000005</v>
      </c>
      <c r="G243" s="79"/>
      <c r="H243" s="79"/>
      <c r="I243" s="79"/>
      <c r="J243" s="74"/>
      <c r="K243" s="74"/>
    </row>
    <row r="244" spans="1:11">
      <c r="A244" s="131">
        <v>800</v>
      </c>
      <c r="B244" s="83" t="s">
        <v>1064</v>
      </c>
      <c r="C244" s="50" t="s">
        <v>1065</v>
      </c>
      <c r="D244" s="194">
        <v>2087037.2250000001</v>
      </c>
      <c r="E244" s="194">
        <v>2236111.3125000005</v>
      </c>
      <c r="F244" s="190">
        <v>2981481.7500000005</v>
      </c>
      <c r="G244" s="79"/>
      <c r="H244" s="79"/>
      <c r="I244" s="79"/>
      <c r="J244" s="74"/>
      <c r="K244" s="74"/>
    </row>
    <row r="245" spans="1:11">
      <c r="A245" s="131">
        <v>825</v>
      </c>
      <c r="B245" s="83" t="s">
        <v>1066</v>
      </c>
      <c r="C245" s="50" t="s">
        <v>1067</v>
      </c>
      <c r="D245" s="194">
        <v>2139239.0249999999</v>
      </c>
      <c r="E245" s="194">
        <v>2292041.8125</v>
      </c>
      <c r="F245" s="190">
        <v>3056055.75</v>
      </c>
      <c r="G245" s="79"/>
      <c r="H245" s="79"/>
      <c r="I245" s="79"/>
      <c r="J245" s="74"/>
      <c r="K245" s="74"/>
    </row>
    <row r="246" spans="1:11">
      <c r="A246" s="131">
        <v>850</v>
      </c>
      <c r="B246" s="83" t="s">
        <v>1068</v>
      </c>
      <c r="C246" s="50" t="s">
        <v>1069</v>
      </c>
      <c r="D246" s="194">
        <v>2191256.5499999998</v>
      </c>
      <c r="E246" s="194">
        <v>2347774.875</v>
      </c>
      <c r="F246" s="190">
        <v>3130366.5</v>
      </c>
      <c r="G246" s="79"/>
      <c r="H246" s="79"/>
      <c r="I246" s="79"/>
      <c r="J246" s="74"/>
      <c r="K246" s="74"/>
    </row>
    <row r="247" spans="1:11">
      <c r="A247" s="131">
        <v>875</v>
      </c>
      <c r="B247" s="83" t="s">
        <v>1070</v>
      </c>
      <c r="C247" s="50" t="s">
        <v>1071</v>
      </c>
      <c r="D247" s="194">
        <v>2242730.7000000002</v>
      </c>
      <c r="E247" s="194">
        <v>2402925.7500000005</v>
      </c>
      <c r="F247" s="190">
        <v>3203901.0000000005</v>
      </c>
      <c r="G247" s="79"/>
      <c r="H247" s="79"/>
      <c r="I247" s="79"/>
      <c r="J247" s="74"/>
      <c r="K247" s="74"/>
    </row>
    <row r="248" spans="1:11">
      <c r="A248" s="131">
        <v>900</v>
      </c>
      <c r="B248" s="83" t="s">
        <v>1072</v>
      </c>
      <c r="C248" s="50" t="s">
        <v>1073</v>
      </c>
      <c r="D248" s="194">
        <v>2294025.2999999998</v>
      </c>
      <c r="E248" s="194">
        <v>2457884.25</v>
      </c>
      <c r="F248" s="190">
        <v>3277179</v>
      </c>
      <c r="G248" s="79"/>
      <c r="H248" s="79"/>
      <c r="I248" s="79"/>
      <c r="J248" s="74"/>
      <c r="K248" s="74"/>
    </row>
    <row r="249" spans="1:11">
      <c r="A249" s="131">
        <v>925</v>
      </c>
      <c r="B249" s="83" t="s">
        <v>1074</v>
      </c>
      <c r="C249" s="50" t="s">
        <v>1075</v>
      </c>
      <c r="D249" s="194">
        <v>2345140.35</v>
      </c>
      <c r="E249" s="194">
        <v>2512650.3750000005</v>
      </c>
      <c r="F249" s="190">
        <v>3350200.5000000005</v>
      </c>
      <c r="G249" s="79"/>
      <c r="H249" s="79"/>
      <c r="I249" s="79"/>
      <c r="J249" s="74"/>
      <c r="K249" s="74"/>
    </row>
    <row r="250" spans="1:11">
      <c r="A250" s="131">
        <v>950</v>
      </c>
      <c r="B250" s="83" t="s">
        <v>1076</v>
      </c>
      <c r="C250" s="50" t="s">
        <v>1077</v>
      </c>
      <c r="D250" s="194">
        <v>2395896.2999999998</v>
      </c>
      <c r="E250" s="194">
        <v>2567031.75</v>
      </c>
      <c r="F250" s="190">
        <v>3422709</v>
      </c>
      <c r="G250" s="79"/>
      <c r="H250" s="79"/>
      <c r="I250" s="79"/>
      <c r="J250" s="74"/>
      <c r="K250" s="74"/>
    </row>
    <row r="251" spans="1:11">
      <c r="A251" s="131">
        <v>975</v>
      </c>
      <c r="B251" s="83" t="s">
        <v>1078</v>
      </c>
      <c r="C251" s="50" t="s">
        <v>1079</v>
      </c>
      <c r="D251" s="194">
        <v>2446467.9750000001</v>
      </c>
      <c r="E251" s="194">
        <v>2621215.6875000005</v>
      </c>
      <c r="F251" s="190">
        <v>3494954.2500000005</v>
      </c>
      <c r="G251" s="79"/>
      <c r="H251" s="79"/>
      <c r="I251" s="79"/>
      <c r="J251" s="74"/>
      <c r="K251" s="74"/>
    </row>
    <row r="252" spans="1:11" ht="13.5" thickBot="1">
      <c r="A252" s="133">
        <v>1000</v>
      </c>
      <c r="B252" s="84" t="s">
        <v>1080</v>
      </c>
      <c r="C252" s="85" t="s">
        <v>1081</v>
      </c>
      <c r="D252" s="196">
        <v>2496685.2749999999</v>
      </c>
      <c r="E252" s="196">
        <v>2675019.9375</v>
      </c>
      <c r="F252" s="192">
        <v>3566693.25</v>
      </c>
      <c r="G252" s="79"/>
      <c r="H252" s="79"/>
      <c r="I252" s="79"/>
      <c r="J252" s="74"/>
      <c r="K252" s="74"/>
    </row>
    <row r="253" spans="1:11" ht="13.5" thickBot="1">
      <c r="A253" s="123"/>
      <c r="B253" s="386" t="s">
        <v>2286</v>
      </c>
      <c r="C253" s="386"/>
      <c r="D253" s="386"/>
      <c r="E253" s="132"/>
      <c r="F253" s="132"/>
      <c r="G253" s="2"/>
      <c r="H253" s="2"/>
      <c r="I253" s="2"/>
      <c r="J253" s="2"/>
      <c r="K253" s="2"/>
    </row>
    <row r="254" spans="1:11">
      <c r="G254" s="2"/>
      <c r="H254" s="2"/>
      <c r="I254" s="2"/>
      <c r="J254" s="2"/>
      <c r="K254" s="2"/>
    </row>
  </sheetData>
  <sheetProtection password="C64B" sheet="1" objects="1" scenarios="1" sort="0" autoFilter="0"/>
  <mergeCells count="5">
    <mergeCell ref="B3:F3"/>
    <mergeCell ref="B6:F6"/>
    <mergeCell ref="B253:D253"/>
    <mergeCell ref="C1:O1"/>
    <mergeCell ref="G6:K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O264"/>
  <sheetViews>
    <sheetView showGridLines="0" topLeftCell="A7" zoomScaleNormal="100" workbookViewId="0">
      <selection activeCell="F7" sqref="F7"/>
    </sheetView>
  </sheetViews>
  <sheetFormatPr defaultRowHeight="12.75"/>
  <cols>
    <col min="1" max="1" width="8" customWidth="1"/>
    <col min="2" max="2" width="25.42578125" customWidth="1"/>
    <col min="3" max="3" width="61.42578125" customWidth="1"/>
    <col min="4" max="5" width="11.7109375" style="46" customWidth="1"/>
    <col min="6" max="6" width="13.42578125" style="46" customWidth="1"/>
    <col min="7" max="7" width="10.5703125" customWidth="1"/>
    <col min="8" max="8" width="11.85546875" customWidth="1"/>
    <col min="9" max="9" width="11.5703125" customWidth="1"/>
  </cols>
  <sheetData>
    <row r="1" spans="1:15" ht="33" customHeight="1">
      <c r="A1" s="47"/>
      <c r="B1" s="48"/>
      <c r="C1" s="359" t="s">
        <v>2310</v>
      </c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ht="18" customHeight="1">
      <c r="A2" s="47"/>
      <c r="B2" s="1"/>
      <c r="C2" s="47"/>
      <c r="D2" s="47"/>
      <c r="E2" s="47"/>
      <c r="F2" s="47"/>
    </row>
    <row r="3" spans="1:15" ht="18" customHeight="1">
      <c r="A3" s="47"/>
      <c r="B3" s="377" t="s">
        <v>2204</v>
      </c>
      <c r="C3" s="377"/>
      <c r="D3" s="377"/>
      <c r="E3" s="377"/>
      <c r="F3" s="377"/>
    </row>
    <row r="4" spans="1:15" ht="18" customHeight="1" thickBot="1">
      <c r="A4" s="47"/>
    </row>
    <row r="5" spans="1:15" s="49" customFormat="1" ht="66" customHeight="1" thickBot="1">
      <c r="A5" s="8" t="s">
        <v>344</v>
      </c>
      <c r="B5" s="10" t="s">
        <v>13</v>
      </c>
      <c r="C5" s="10" t="s">
        <v>2205</v>
      </c>
      <c r="D5" s="10" t="s">
        <v>15</v>
      </c>
      <c r="E5" s="10" t="s">
        <v>16</v>
      </c>
      <c r="F5" s="10" t="s">
        <v>2219</v>
      </c>
    </row>
    <row r="6" spans="1:15" ht="378" customHeight="1" thickBot="1">
      <c r="A6" s="213"/>
      <c r="B6" s="390" t="s">
        <v>3046</v>
      </c>
      <c r="C6" s="391"/>
      <c r="D6" s="391"/>
      <c r="E6" s="391"/>
      <c r="F6" s="392"/>
      <c r="G6" s="387"/>
      <c r="H6" s="388"/>
      <c r="I6" s="388"/>
      <c r="J6" s="388"/>
      <c r="K6" s="389"/>
      <c r="L6" s="2"/>
    </row>
    <row r="7" spans="1:15" ht="12.75" customHeight="1">
      <c r="A7" s="207" t="s">
        <v>2231</v>
      </c>
      <c r="B7" s="208" t="s">
        <v>2232</v>
      </c>
      <c r="C7" s="209" t="s">
        <v>2233</v>
      </c>
      <c r="D7" s="214">
        <v>19250</v>
      </c>
      <c r="E7" s="214">
        <v>20625</v>
      </c>
      <c r="F7" s="215">
        <v>27500</v>
      </c>
      <c r="G7" s="393" t="s">
        <v>2237</v>
      </c>
      <c r="H7" s="394"/>
      <c r="I7" s="394"/>
      <c r="J7" s="394"/>
      <c r="K7" s="395"/>
      <c r="L7" s="2"/>
    </row>
    <row r="8" spans="1:15" ht="12.75" customHeight="1" thickBot="1">
      <c r="A8" s="207" t="s">
        <v>2234</v>
      </c>
      <c r="B8" s="208" t="s">
        <v>2235</v>
      </c>
      <c r="C8" s="209" t="s">
        <v>2236</v>
      </c>
      <c r="D8" s="210">
        <v>35000</v>
      </c>
      <c r="E8" s="210">
        <v>37500</v>
      </c>
      <c r="F8" s="211">
        <v>50000</v>
      </c>
      <c r="G8" s="396"/>
      <c r="H8" s="397"/>
      <c r="I8" s="397"/>
      <c r="J8" s="397"/>
      <c r="K8" s="398"/>
      <c r="L8" s="2"/>
    </row>
    <row r="9" spans="1:15" ht="12.75" customHeight="1">
      <c r="A9" s="79"/>
      <c r="B9" s="79"/>
      <c r="C9" s="79"/>
      <c r="D9" s="79"/>
      <c r="E9" s="79"/>
      <c r="F9" s="79"/>
      <c r="G9" s="212"/>
      <c r="H9" s="212"/>
      <c r="I9" s="212"/>
      <c r="J9" s="212"/>
      <c r="K9" s="212"/>
      <c r="L9" s="2"/>
    </row>
    <row r="10" spans="1:15" ht="12.75" customHeight="1">
      <c r="A10" s="131">
        <v>5</v>
      </c>
      <c r="B10" s="137" t="s">
        <v>345</v>
      </c>
      <c r="C10" s="137" t="s">
        <v>2798</v>
      </c>
      <c r="D10" s="194">
        <v>32690</v>
      </c>
      <c r="E10" s="216">
        <v>35025</v>
      </c>
      <c r="F10" s="190">
        <v>46700</v>
      </c>
      <c r="G10" s="212"/>
      <c r="H10" s="212"/>
      <c r="I10" s="212"/>
      <c r="J10" s="212"/>
      <c r="K10" s="212"/>
      <c r="L10" s="2"/>
    </row>
    <row r="11" spans="1:15" ht="12.75" customHeight="1">
      <c r="A11" s="131">
        <v>6</v>
      </c>
      <c r="B11" s="90" t="s">
        <v>346</v>
      </c>
      <c r="C11" s="91" t="s">
        <v>2799</v>
      </c>
      <c r="D11" s="194">
        <v>36300</v>
      </c>
      <c r="E11" s="194">
        <v>38890</v>
      </c>
      <c r="F11" s="197">
        <v>51855</v>
      </c>
      <c r="G11" s="79"/>
      <c r="H11" s="79"/>
      <c r="I11" s="79"/>
      <c r="J11" s="74"/>
      <c r="K11" s="74"/>
      <c r="L11" s="2"/>
    </row>
    <row r="12" spans="1:15" ht="12.75" customHeight="1">
      <c r="A12" s="131">
        <v>7</v>
      </c>
      <c r="B12" s="83" t="s">
        <v>347</v>
      </c>
      <c r="C12" s="50" t="s">
        <v>2800</v>
      </c>
      <c r="D12" s="194">
        <v>39790</v>
      </c>
      <c r="E12" s="194">
        <v>42630</v>
      </c>
      <c r="F12" s="190">
        <v>56840</v>
      </c>
      <c r="G12" s="79"/>
      <c r="H12" s="79"/>
      <c r="I12" s="79"/>
      <c r="J12" s="74"/>
      <c r="K12" s="74"/>
      <c r="L12" s="2"/>
    </row>
    <row r="13" spans="1:15" ht="12.75" customHeight="1">
      <c r="A13" s="131">
        <v>8</v>
      </c>
      <c r="B13" s="83" t="s">
        <v>348</v>
      </c>
      <c r="C13" s="50" t="s">
        <v>2801</v>
      </c>
      <c r="D13" s="194">
        <v>43160</v>
      </c>
      <c r="E13" s="194">
        <v>46245</v>
      </c>
      <c r="F13" s="190">
        <v>61660</v>
      </c>
      <c r="G13" s="79"/>
      <c r="H13" s="79"/>
      <c r="I13" s="79"/>
      <c r="J13" s="74"/>
      <c r="K13" s="74"/>
      <c r="L13" s="2"/>
    </row>
    <row r="14" spans="1:15" ht="12.75" customHeight="1">
      <c r="A14" s="131">
        <v>9</v>
      </c>
      <c r="B14" s="83" t="s">
        <v>349</v>
      </c>
      <c r="C14" s="50" t="s">
        <v>2802</v>
      </c>
      <c r="D14" s="194">
        <v>46420</v>
      </c>
      <c r="E14" s="194">
        <v>49735</v>
      </c>
      <c r="F14" s="190">
        <v>66315</v>
      </c>
      <c r="G14" s="79"/>
      <c r="H14" s="79"/>
      <c r="I14" s="79"/>
      <c r="J14" s="74"/>
      <c r="K14" s="74"/>
      <c r="L14" s="2"/>
    </row>
    <row r="15" spans="1:15" ht="12.75" customHeight="1">
      <c r="A15" s="131">
        <v>10</v>
      </c>
      <c r="B15" s="83" t="s">
        <v>350</v>
      </c>
      <c r="C15" s="50" t="s">
        <v>2803</v>
      </c>
      <c r="D15" s="194">
        <v>49560</v>
      </c>
      <c r="E15" s="194">
        <v>53100</v>
      </c>
      <c r="F15" s="190">
        <v>70800</v>
      </c>
      <c r="G15" s="79"/>
      <c r="H15" s="79"/>
      <c r="I15" s="79"/>
      <c r="J15" s="74"/>
      <c r="K15" s="74"/>
      <c r="L15" s="2"/>
    </row>
    <row r="16" spans="1:15" ht="12.75" customHeight="1">
      <c r="A16" s="131">
        <v>11</v>
      </c>
      <c r="B16" s="83" t="s">
        <v>351</v>
      </c>
      <c r="C16" s="50" t="s">
        <v>2804</v>
      </c>
      <c r="D16" s="194">
        <v>52705</v>
      </c>
      <c r="E16" s="194">
        <v>56470</v>
      </c>
      <c r="F16" s="190">
        <v>75290</v>
      </c>
      <c r="G16" s="79"/>
      <c r="H16" s="79"/>
      <c r="I16" s="79"/>
      <c r="J16" s="74"/>
      <c r="K16" s="74"/>
      <c r="L16" s="2"/>
    </row>
    <row r="17" spans="1:12" ht="12.75" customHeight="1">
      <c r="A17" s="131">
        <v>12</v>
      </c>
      <c r="B17" s="83" t="s">
        <v>352</v>
      </c>
      <c r="C17" s="50" t="s">
        <v>2805</v>
      </c>
      <c r="D17" s="194">
        <v>55845</v>
      </c>
      <c r="E17" s="194">
        <v>59830</v>
      </c>
      <c r="F17" s="190">
        <v>79775</v>
      </c>
      <c r="G17" s="79"/>
      <c r="H17" s="79"/>
      <c r="I17" s="79"/>
      <c r="J17" s="74"/>
      <c r="K17" s="74"/>
      <c r="L17" s="2"/>
    </row>
    <row r="18" spans="1:12" ht="12.75" customHeight="1">
      <c r="A18" s="131">
        <v>13</v>
      </c>
      <c r="B18" s="83" t="s">
        <v>353</v>
      </c>
      <c r="C18" s="50" t="s">
        <v>2806</v>
      </c>
      <c r="D18" s="194">
        <v>58865</v>
      </c>
      <c r="E18" s="194">
        <v>63070</v>
      </c>
      <c r="F18" s="190">
        <v>84095</v>
      </c>
      <c r="G18" s="79"/>
      <c r="H18" s="79"/>
      <c r="I18" s="79"/>
      <c r="J18" s="74"/>
      <c r="K18" s="74"/>
      <c r="L18" s="2"/>
    </row>
    <row r="19" spans="1:12" ht="12.75" customHeight="1">
      <c r="A19" s="131">
        <v>14</v>
      </c>
      <c r="B19" s="83" t="s">
        <v>354</v>
      </c>
      <c r="C19" s="50" t="s">
        <v>2807</v>
      </c>
      <c r="D19" s="194">
        <v>61775</v>
      </c>
      <c r="E19" s="194">
        <v>66190</v>
      </c>
      <c r="F19" s="190">
        <v>88250</v>
      </c>
      <c r="G19" s="79"/>
      <c r="H19" s="79"/>
      <c r="I19" s="79"/>
      <c r="J19" s="74"/>
      <c r="K19" s="74"/>
      <c r="L19" s="2"/>
    </row>
    <row r="20" spans="1:12" ht="12.75" customHeight="1">
      <c r="A20" s="131">
        <v>15</v>
      </c>
      <c r="B20" s="83" t="s">
        <v>355</v>
      </c>
      <c r="C20" s="50" t="s">
        <v>2808</v>
      </c>
      <c r="D20" s="194">
        <v>64685</v>
      </c>
      <c r="E20" s="194">
        <v>69305</v>
      </c>
      <c r="F20" s="190">
        <v>92405</v>
      </c>
      <c r="G20" s="79"/>
      <c r="H20" s="79"/>
      <c r="I20" s="79"/>
      <c r="J20" s="74"/>
      <c r="K20" s="74"/>
      <c r="L20" s="2"/>
    </row>
    <row r="21" spans="1:12" ht="12.75" customHeight="1">
      <c r="A21" s="131">
        <v>16</v>
      </c>
      <c r="B21" s="83" t="s">
        <v>356</v>
      </c>
      <c r="C21" s="50" t="s">
        <v>2809</v>
      </c>
      <c r="D21" s="194">
        <v>67590</v>
      </c>
      <c r="E21" s="194">
        <v>72420</v>
      </c>
      <c r="F21" s="190">
        <v>96560</v>
      </c>
      <c r="G21" s="79"/>
      <c r="H21" s="79"/>
      <c r="I21" s="79"/>
      <c r="J21" s="74"/>
      <c r="K21" s="74"/>
      <c r="L21" s="2"/>
    </row>
    <row r="22" spans="1:12" ht="12.75" customHeight="1">
      <c r="A22" s="131">
        <v>17</v>
      </c>
      <c r="B22" s="83" t="s">
        <v>357</v>
      </c>
      <c r="C22" s="50" t="s">
        <v>2810</v>
      </c>
      <c r="D22" s="194">
        <v>70500</v>
      </c>
      <c r="E22" s="194">
        <v>75535</v>
      </c>
      <c r="F22" s="190">
        <v>100715</v>
      </c>
      <c r="G22" s="79"/>
      <c r="H22" s="79"/>
      <c r="I22" s="79"/>
      <c r="J22" s="74"/>
      <c r="K22" s="74"/>
      <c r="L22" s="2"/>
    </row>
    <row r="23" spans="1:12" ht="12.75" customHeight="1">
      <c r="A23" s="131">
        <v>18</v>
      </c>
      <c r="B23" s="83" t="s">
        <v>358</v>
      </c>
      <c r="C23" s="50" t="s">
        <v>2811</v>
      </c>
      <c r="D23" s="194">
        <v>73295</v>
      </c>
      <c r="E23" s="194">
        <v>78530</v>
      </c>
      <c r="F23" s="190">
        <v>104705</v>
      </c>
      <c r="G23" s="79"/>
      <c r="H23" s="79"/>
      <c r="I23" s="79"/>
      <c r="J23" s="74"/>
      <c r="K23" s="74"/>
      <c r="L23" s="2"/>
    </row>
    <row r="24" spans="1:12" ht="12.75" customHeight="1">
      <c r="A24" s="131">
        <v>19</v>
      </c>
      <c r="B24" s="83" t="s">
        <v>359</v>
      </c>
      <c r="C24" s="50" t="s">
        <v>2812</v>
      </c>
      <c r="D24" s="194">
        <v>76085</v>
      </c>
      <c r="E24" s="194">
        <v>81520</v>
      </c>
      <c r="F24" s="190">
        <v>108695</v>
      </c>
      <c r="G24" s="79"/>
      <c r="H24" s="79"/>
      <c r="I24" s="79"/>
      <c r="J24" s="74"/>
      <c r="K24" s="74"/>
      <c r="L24" s="2"/>
    </row>
    <row r="25" spans="1:12" ht="12.75" customHeight="1">
      <c r="A25" s="131">
        <v>20</v>
      </c>
      <c r="B25" s="83" t="s">
        <v>360</v>
      </c>
      <c r="C25" s="50" t="s">
        <v>2813</v>
      </c>
      <c r="D25" s="194">
        <v>78880</v>
      </c>
      <c r="E25" s="194">
        <v>84515</v>
      </c>
      <c r="F25" s="190">
        <v>112685</v>
      </c>
      <c r="G25" s="79"/>
      <c r="H25" s="79"/>
      <c r="I25" s="79"/>
      <c r="J25" s="74"/>
      <c r="K25" s="74"/>
      <c r="L25" s="2"/>
    </row>
    <row r="26" spans="1:12" ht="12.75" customHeight="1">
      <c r="A26" s="131">
        <v>21</v>
      </c>
      <c r="B26" s="83" t="s">
        <v>361</v>
      </c>
      <c r="C26" s="50" t="s">
        <v>2814</v>
      </c>
      <c r="D26" s="194">
        <v>81555</v>
      </c>
      <c r="E26" s="194">
        <v>87380</v>
      </c>
      <c r="F26" s="190">
        <v>116505</v>
      </c>
      <c r="G26" s="79"/>
      <c r="H26" s="79"/>
      <c r="I26" s="79"/>
      <c r="J26" s="74"/>
      <c r="K26" s="74"/>
      <c r="L26" s="2"/>
    </row>
    <row r="27" spans="1:12" ht="12.75" customHeight="1">
      <c r="A27" s="131">
        <v>22</v>
      </c>
      <c r="B27" s="83" t="s">
        <v>362</v>
      </c>
      <c r="C27" s="50" t="s">
        <v>2815</v>
      </c>
      <c r="D27" s="194">
        <v>84230</v>
      </c>
      <c r="E27" s="194">
        <v>90250</v>
      </c>
      <c r="F27" s="190">
        <v>120330</v>
      </c>
      <c r="G27" s="79"/>
      <c r="H27" s="79"/>
      <c r="I27" s="79"/>
      <c r="J27" s="74"/>
      <c r="K27" s="74"/>
      <c r="L27" s="2"/>
    </row>
    <row r="28" spans="1:12" ht="12.75" customHeight="1">
      <c r="A28" s="131">
        <v>23</v>
      </c>
      <c r="B28" s="83" t="s">
        <v>363</v>
      </c>
      <c r="C28" s="50" t="s">
        <v>2816</v>
      </c>
      <c r="D28" s="194">
        <v>86905</v>
      </c>
      <c r="E28" s="194">
        <v>93115</v>
      </c>
      <c r="F28" s="190">
        <v>124150</v>
      </c>
      <c r="G28" s="79"/>
      <c r="H28" s="79"/>
      <c r="I28" s="79"/>
      <c r="J28" s="74"/>
      <c r="K28" s="74"/>
      <c r="L28" s="2"/>
    </row>
    <row r="29" spans="1:12" ht="12.75" customHeight="1">
      <c r="A29" s="131">
        <v>24</v>
      </c>
      <c r="B29" s="83" t="s">
        <v>364</v>
      </c>
      <c r="C29" s="50" t="s">
        <v>2817</v>
      </c>
      <c r="D29" s="194">
        <v>89585</v>
      </c>
      <c r="E29" s="194">
        <v>95980</v>
      </c>
      <c r="F29" s="190">
        <v>127975</v>
      </c>
      <c r="G29" s="79"/>
      <c r="H29" s="79"/>
      <c r="I29" s="79"/>
      <c r="J29" s="74"/>
      <c r="K29" s="74"/>
      <c r="L29" s="2"/>
    </row>
    <row r="30" spans="1:12" ht="12.75" customHeight="1">
      <c r="A30" s="131">
        <v>25</v>
      </c>
      <c r="B30" s="83" t="s">
        <v>365</v>
      </c>
      <c r="C30" s="50" t="s">
        <v>2818</v>
      </c>
      <c r="D30" s="194">
        <v>92255</v>
      </c>
      <c r="E30" s="194">
        <v>98845</v>
      </c>
      <c r="F30" s="190">
        <v>131795</v>
      </c>
      <c r="G30" s="79"/>
      <c r="H30" s="79"/>
      <c r="I30" s="79"/>
      <c r="J30" s="74"/>
      <c r="K30" s="74"/>
      <c r="L30" s="2"/>
    </row>
    <row r="31" spans="1:12" ht="12.75" customHeight="1">
      <c r="A31" s="131">
        <v>26</v>
      </c>
      <c r="B31" s="83" t="s">
        <v>366</v>
      </c>
      <c r="C31" s="50" t="s">
        <v>2819</v>
      </c>
      <c r="D31" s="194">
        <v>94820</v>
      </c>
      <c r="E31" s="194">
        <v>101590</v>
      </c>
      <c r="F31" s="190">
        <v>135455</v>
      </c>
      <c r="G31" s="79"/>
      <c r="H31" s="79"/>
      <c r="I31" s="79"/>
      <c r="J31" s="74"/>
      <c r="K31" s="74"/>
      <c r="L31" s="2"/>
    </row>
    <row r="32" spans="1:12" ht="12.75" customHeight="1">
      <c r="A32" s="131">
        <v>27</v>
      </c>
      <c r="B32" s="83" t="s">
        <v>367</v>
      </c>
      <c r="C32" s="50" t="s">
        <v>2820</v>
      </c>
      <c r="D32" s="194">
        <v>97495</v>
      </c>
      <c r="E32" s="194">
        <v>104455</v>
      </c>
      <c r="F32" s="190">
        <v>139275</v>
      </c>
      <c r="G32" s="79"/>
      <c r="H32" s="79"/>
      <c r="I32" s="79"/>
      <c r="J32" s="74"/>
      <c r="K32" s="74"/>
      <c r="L32" s="2"/>
    </row>
    <row r="33" spans="1:12" ht="12.75" customHeight="1">
      <c r="A33" s="131">
        <v>28</v>
      </c>
      <c r="B33" s="83" t="s">
        <v>368</v>
      </c>
      <c r="C33" s="50" t="s">
        <v>2821</v>
      </c>
      <c r="D33" s="194">
        <v>100050</v>
      </c>
      <c r="E33" s="194">
        <v>107200</v>
      </c>
      <c r="F33" s="190">
        <v>142930</v>
      </c>
      <c r="G33" s="79"/>
      <c r="H33" s="79"/>
      <c r="I33" s="79"/>
      <c r="J33" s="74"/>
      <c r="K33" s="74"/>
      <c r="L33" s="2"/>
    </row>
    <row r="34" spans="1:12" ht="12.75" customHeight="1">
      <c r="A34" s="131">
        <v>29</v>
      </c>
      <c r="B34" s="83" t="s">
        <v>369</v>
      </c>
      <c r="C34" s="50" t="s">
        <v>2822</v>
      </c>
      <c r="D34" s="194">
        <v>102615</v>
      </c>
      <c r="E34" s="194">
        <v>109945</v>
      </c>
      <c r="F34" s="190">
        <v>146590</v>
      </c>
      <c r="G34" s="79"/>
      <c r="H34" s="79"/>
      <c r="I34" s="79"/>
      <c r="J34" s="74"/>
      <c r="K34" s="74"/>
      <c r="L34" s="2"/>
    </row>
    <row r="35" spans="1:12" ht="12.75" customHeight="1">
      <c r="A35" s="131">
        <v>30</v>
      </c>
      <c r="B35" s="83" t="s">
        <v>370</v>
      </c>
      <c r="C35" s="50" t="s">
        <v>2823</v>
      </c>
      <c r="D35" s="194">
        <v>105170</v>
      </c>
      <c r="E35" s="194">
        <v>112685</v>
      </c>
      <c r="F35" s="190">
        <v>150245</v>
      </c>
      <c r="G35" s="79"/>
      <c r="H35" s="79"/>
      <c r="I35" s="79"/>
      <c r="J35" s="74"/>
      <c r="K35" s="74"/>
      <c r="L35" s="2"/>
    </row>
    <row r="36" spans="1:12" ht="12.75" customHeight="1">
      <c r="A36" s="131">
        <v>31</v>
      </c>
      <c r="B36" s="83" t="s">
        <v>371</v>
      </c>
      <c r="C36" s="50" t="s">
        <v>2824</v>
      </c>
      <c r="D36" s="194">
        <v>107615</v>
      </c>
      <c r="E36" s="194">
        <v>115300</v>
      </c>
      <c r="F36" s="190">
        <v>153735</v>
      </c>
      <c r="G36" s="79"/>
      <c r="H36" s="79"/>
      <c r="I36" s="79"/>
      <c r="J36" s="74"/>
      <c r="K36" s="74"/>
      <c r="L36" s="2"/>
    </row>
    <row r="37" spans="1:12" ht="12.75" customHeight="1">
      <c r="A37" s="131">
        <v>32</v>
      </c>
      <c r="B37" s="83" t="s">
        <v>372</v>
      </c>
      <c r="C37" s="50" t="s">
        <v>2825</v>
      </c>
      <c r="D37" s="194">
        <v>110175</v>
      </c>
      <c r="E37" s="194">
        <v>118045</v>
      </c>
      <c r="F37" s="190">
        <v>157390</v>
      </c>
      <c r="G37" s="79"/>
      <c r="H37" s="79"/>
      <c r="I37" s="79"/>
      <c r="J37" s="74"/>
      <c r="K37" s="74"/>
      <c r="L37" s="2"/>
    </row>
    <row r="38" spans="1:12" ht="12.75" customHeight="1">
      <c r="A38" s="131">
        <v>33</v>
      </c>
      <c r="B38" s="83" t="s">
        <v>373</v>
      </c>
      <c r="C38" s="50" t="s">
        <v>2826</v>
      </c>
      <c r="D38" s="194">
        <v>112615</v>
      </c>
      <c r="E38" s="194">
        <v>120660</v>
      </c>
      <c r="F38" s="190">
        <v>160880</v>
      </c>
      <c r="G38" s="79"/>
      <c r="H38" s="79"/>
      <c r="I38" s="79"/>
      <c r="J38" s="74"/>
      <c r="K38" s="74"/>
      <c r="L38" s="2"/>
    </row>
    <row r="39" spans="1:12" ht="12.75" customHeight="1">
      <c r="A39" s="131">
        <v>34</v>
      </c>
      <c r="B39" s="83" t="s">
        <v>374</v>
      </c>
      <c r="C39" s="50" t="s">
        <v>2827</v>
      </c>
      <c r="D39" s="194">
        <v>115180</v>
      </c>
      <c r="E39" s="194">
        <v>123405</v>
      </c>
      <c r="F39" s="190">
        <v>164540</v>
      </c>
      <c r="G39" s="79"/>
      <c r="H39" s="79"/>
      <c r="I39" s="79"/>
      <c r="J39" s="74"/>
      <c r="K39" s="74"/>
      <c r="L39" s="2"/>
    </row>
    <row r="40" spans="1:12" ht="12.75" customHeight="1">
      <c r="A40" s="131">
        <v>35</v>
      </c>
      <c r="B40" s="83" t="s">
        <v>375</v>
      </c>
      <c r="C40" s="50" t="s">
        <v>2828</v>
      </c>
      <c r="D40" s="194">
        <v>117620</v>
      </c>
      <c r="E40" s="194">
        <v>126025</v>
      </c>
      <c r="F40" s="190">
        <v>168030</v>
      </c>
      <c r="G40" s="79"/>
      <c r="H40" s="79"/>
      <c r="I40" s="79"/>
      <c r="J40" s="74"/>
      <c r="K40" s="74"/>
      <c r="L40" s="2"/>
    </row>
    <row r="41" spans="1:12" ht="12.75" customHeight="1">
      <c r="A41" s="131">
        <v>36</v>
      </c>
      <c r="B41" s="83" t="s">
        <v>376</v>
      </c>
      <c r="C41" s="50" t="s">
        <v>2829</v>
      </c>
      <c r="D41" s="194">
        <v>124250</v>
      </c>
      <c r="E41" s="194">
        <v>133125</v>
      </c>
      <c r="F41" s="190">
        <v>177500</v>
      </c>
      <c r="G41" s="79"/>
      <c r="H41" s="79"/>
      <c r="I41" s="79"/>
      <c r="J41" s="74"/>
      <c r="K41" s="74"/>
      <c r="L41" s="2"/>
    </row>
    <row r="42" spans="1:12" ht="12.75" customHeight="1">
      <c r="A42" s="131">
        <v>37</v>
      </c>
      <c r="B42" s="83" t="s">
        <v>377</v>
      </c>
      <c r="C42" s="50" t="s">
        <v>2830</v>
      </c>
      <c r="D42" s="194">
        <v>128630</v>
      </c>
      <c r="E42" s="194">
        <v>137820</v>
      </c>
      <c r="F42" s="190">
        <v>183760</v>
      </c>
      <c r="G42" s="79"/>
      <c r="H42" s="79"/>
      <c r="I42" s="79"/>
      <c r="J42" s="74"/>
      <c r="K42" s="74"/>
      <c r="L42" s="2"/>
    </row>
    <row r="43" spans="1:12" ht="12.75" customHeight="1">
      <c r="A43" s="131">
        <v>38</v>
      </c>
      <c r="B43" s="83" t="s">
        <v>378</v>
      </c>
      <c r="C43" s="50" t="s">
        <v>2831</v>
      </c>
      <c r="D43" s="194">
        <v>131200</v>
      </c>
      <c r="E43" s="194">
        <v>140570</v>
      </c>
      <c r="F43" s="190">
        <v>187425</v>
      </c>
      <c r="G43" s="79"/>
      <c r="H43" s="79"/>
      <c r="I43" s="79"/>
      <c r="J43" s="74"/>
      <c r="K43" s="74"/>
      <c r="L43" s="2"/>
    </row>
    <row r="44" spans="1:12" ht="12.75" customHeight="1">
      <c r="A44" s="131">
        <v>39</v>
      </c>
      <c r="B44" s="83" t="s">
        <v>379</v>
      </c>
      <c r="C44" s="50" t="s">
        <v>2832</v>
      </c>
      <c r="D44" s="194">
        <v>133640</v>
      </c>
      <c r="E44" s="194">
        <v>143185</v>
      </c>
      <c r="F44" s="190">
        <v>190915</v>
      </c>
      <c r="G44" s="79"/>
      <c r="H44" s="79"/>
      <c r="I44" s="79"/>
      <c r="J44" s="74"/>
      <c r="K44" s="74"/>
      <c r="L44" s="2"/>
    </row>
    <row r="45" spans="1:12" ht="12.75" customHeight="1">
      <c r="A45" s="131">
        <v>40</v>
      </c>
      <c r="B45" s="83" t="s">
        <v>380</v>
      </c>
      <c r="C45" s="50" t="s">
        <v>2833</v>
      </c>
      <c r="D45" s="194">
        <v>136205</v>
      </c>
      <c r="E45" s="194">
        <v>145935</v>
      </c>
      <c r="F45" s="190">
        <v>194580</v>
      </c>
      <c r="G45" s="79"/>
      <c r="H45" s="79"/>
      <c r="I45" s="79"/>
      <c r="J45" s="74"/>
      <c r="K45" s="74"/>
      <c r="L45" s="2"/>
    </row>
    <row r="46" spans="1:12" ht="12.75" customHeight="1">
      <c r="A46" s="131">
        <v>41</v>
      </c>
      <c r="B46" s="83" t="s">
        <v>381</v>
      </c>
      <c r="C46" s="50" t="s">
        <v>2834</v>
      </c>
      <c r="D46" s="194">
        <v>138645</v>
      </c>
      <c r="E46" s="194">
        <v>148550</v>
      </c>
      <c r="F46" s="190">
        <v>198065</v>
      </c>
      <c r="G46" s="79"/>
      <c r="H46" s="79"/>
      <c r="I46" s="79"/>
      <c r="J46" s="74"/>
      <c r="K46" s="74"/>
      <c r="L46" s="2"/>
    </row>
    <row r="47" spans="1:12" ht="12.75" customHeight="1">
      <c r="A47" s="131">
        <v>42</v>
      </c>
      <c r="B47" s="83" t="s">
        <v>382</v>
      </c>
      <c r="C47" s="50" t="s">
        <v>2835</v>
      </c>
      <c r="D47" s="194">
        <v>141210</v>
      </c>
      <c r="E47" s="194">
        <v>151300</v>
      </c>
      <c r="F47" s="190">
        <v>201730</v>
      </c>
      <c r="G47" s="79"/>
      <c r="H47" s="79"/>
      <c r="I47" s="79"/>
      <c r="J47" s="74"/>
      <c r="K47" s="74"/>
      <c r="L47" s="2"/>
    </row>
    <row r="48" spans="1:12" ht="12.75" customHeight="1">
      <c r="A48" s="131">
        <v>43</v>
      </c>
      <c r="B48" s="83" t="s">
        <v>383</v>
      </c>
      <c r="C48" s="50" t="s">
        <v>2836</v>
      </c>
      <c r="D48" s="194">
        <v>143655</v>
      </c>
      <c r="E48" s="194">
        <v>153915</v>
      </c>
      <c r="F48" s="190">
        <v>205225</v>
      </c>
      <c r="G48" s="79"/>
      <c r="H48" s="79"/>
      <c r="I48" s="79"/>
      <c r="J48" s="74"/>
      <c r="K48" s="74"/>
      <c r="L48" s="2"/>
    </row>
    <row r="49" spans="1:12" ht="12.75" customHeight="1">
      <c r="A49" s="131">
        <v>44</v>
      </c>
      <c r="B49" s="83" t="s">
        <v>384</v>
      </c>
      <c r="C49" s="50" t="s">
        <v>2837</v>
      </c>
      <c r="D49" s="194">
        <v>146100</v>
      </c>
      <c r="E49" s="194">
        <v>156535</v>
      </c>
      <c r="F49" s="190">
        <v>208715</v>
      </c>
      <c r="G49" s="79"/>
      <c r="H49" s="79"/>
      <c r="I49" s="79"/>
      <c r="J49" s="74"/>
      <c r="K49" s="74"/>
      <c r="L49" s="2"/>
    </row>
    <row r="50" spans="1:12" ht="12.75" customHeight="1">
      <c r="A50" s="131">
        <v>45</v>
      </c>
      <c r="B50" s="83" t="s">
        <v>385</v>
      </c>
      <c r="C50" s="50" t="s">
        <v>2838</v>
      </c>
      <c r="D50" s="194">
        <v>148545</v>
      </c>
      <c r="E50" s="194">
        <v>159155</v>
      </c>
      <c r="F50" s="190">
        <v>212205</v>
      </c>
      <c r="G50" s="79"/>
      <c r="H50" s="79"/>
      <c r="I50" s="79"/>
      <c r="J50" s="74"/>
      <c r="K50" s="74"/>
      <c r="L50" s="2"/>
    </row>
    <row r="51" spans="1:12" ht="12.75" customHeight="1">
      <c r="A51" s="131">
        <v>46</v>
      </c>
      <c r="B51" s="83" t="s">
        <v>386</v>
      </c>
      <c r="C51" s="50" t="s">
        <v>2839</v>
      </c>
      <c r="D51" s="194">
        <v>151110</v>
      </c>
      <c r="E51" s="194">
        <v>161900</v>
      </c>
      <c r="F51" s="190">
        <v>215870</v>
      </c>
      <c r="G51" s="79"/>
      <c r="H51" s="79"/>
      <c r="I51" s="79"/>
      <c r="J51" s="74"/>
      <c r="K51" s="74"/>
      <c r="L51" s="2"/>
    </row>
    <row r="52" spans="1:12" ht="12.75" customHeight="1">
      <c r="A52" s="131">
        <v>47</v>
      </c>
      <c r="B52" s="83" t="s">
        <v>387</v>
      </c>
      <c r="C52" s="50" t="s">
        <v>2840</v>
      </c>
      <c r="D52" s="194">
        <v>153555</v>
      </c>
      <c r="E52" s="194">
        <v>164520</v>
      </c>
      <c r="F52" s="190">
        <v>219360</v>
      </c>
      <c r="G52" s="79"/>
      <c r="H52" s="79"/>
      <c r="I52" s="79"/>
      <c r="J52" s="74"/>
      <c r="K52" s="74"/>
      <c r="L52" s="2"/>
    </row>
    <row r="53" spans="1:12" ht="12.75" customHeight="1">
      <c r="A53" s="131">
        <v>48</v>
      </c>
      <c r="B53" s="83" t="s">
        <v>388</v>
      </c>
      <c r="C53" s="50" t="s">
        <v>2841</v>
      </c>
      <c r="D53" s="194">
        <v>155870</v>
      </c>
      <c r="E53" s="194">
        <v>167005</v>
      </c>
      <c r="F53" s="190">
        <v>222675</v>
      </c>
      <c r="G53" s="79"/>
      <c r="H53" s="79"/>
      <c r="I53" s="79"/>
      <c r="J53" s="74"/>
      <c r="K53" s="74"/>
      <c r="L53" s="2"/>
    </row>
    <row r="54" spans="1:12" ht="12.75" customHeight="1">
      <c r="A54" s="131">
        <v>49</v>
      </c>
      <c r="B54" s="83" t="s">
        <v>389</v>
      </c>
      <c r="C54" s="50" t="s">
        <v>2842</v>
      </c>
      <c r="D54" s="194">
        <v>158315</v>
      </c>
      <c r="E54" s="194">
        <v>169625</v>
      </c>
      <c r="F54" s="190">
        <v>226165</v>
      </c>
      <c r="G54" s="79"/>
      <c r="H54" s="79"/>
      <c r="I54" s="79"/>
      <c r="J54" s="74"/>
      <c r="K54" s="74"/>
      <c r="L54" s="2"/>
    </row>
    <row r="55" spans="1:12" ht="12.75" customHeight="1">
      <c r="A55" s="131">
        <v>50</v>
      </c>
      <c r="B55" s="83" t="s">
        <v>390</v>
      </c>
      <c r="C55" s="50" t="s">
        <v>2843</v>
      </c>
      <c r="D55" s="194">
        <v>159250</v>
      </c>
      <c r="E55" s="194">
        <v>170625</v>
      </c>
      <c r="F55" s="190">
        <v>227500</v>
      </c>
      <c r="G55" s="79"/>
      <c r="H55" s="79"/>
      <c r="I55" s="79"/>
      <c r="J55" s="74"/>
      <c r="K55" s="74"/>
      <c r="L55" s="2"/>
    </row>
    <row r="56" spans="1:12" ht="12.75" customHeight="1">
      <c r="A56" s="131">
        <v>51</v>
      </c>
      <c r="B56" s="83" t="s">
        <v>391</v>
      </c>
      <c r="C56" s="50" t="s">
        <v>2844</v>
      </c>
      <c r="D56" s="194">
        <v>160095</v>
      </c>
      <c r="E56" s="194">
        <v>171530</v>
      </c>
      <c r="F56" s="190">
        <v>228705</v>
      </c>
      <c r="G56" s="79"/>
      <c r="H56" s="79"/>
      <c r="I56" s="79"/>
      <c r="J56" s="74"/>
      <c r="K56" s="74"/>
      <c r="L56" s="2"/>
    </row>
    <row r="57" spans="1:12" ht="12.75" customHeight="1">
      <c r="A57" s="131">
        <v>52</v>
      </c>
      <c r="B57" s="83" t="s">
        <v>392</v>
      </c>
      <c r="C57" s="50" t="s">
        <v>2845</v>
      </c>
      <c r="D57" s="194">
        <v>162370</v>
      </c>
      <c r="E57" s="194">
        <v>173965</v>
      </c>
      <c r="F57" s="190">
        <v>231955</v>
      </c>
      <c r="G57" s="79"/>
      <c r="H57" s="79"/>
      <c r="I57" s="79"/>
      <c r="J57" s="74"/>
      <c r="K57" s="74"/>
      <c r="L57" s="2"/>
    </row>
    <row r="58" spans="1:12" ht="12.75" customHeight="1">
      <c r="A58" s="131">
        <v>53</v>
      </c>
      <c r="B58" s="83" t="s">
        <v>393</v>
      </c>
      <c r="C58" s="50" t="s">
        <v>2846</v>
      </c>
      <c r="D58" s="194">
        <v>164765</v>
      </c>
      <c r="E58" s="194">
        <v>176535</v>
      </c>
      <c r="F58" s="190">
        <v>235380</v>
      </c>
      <c r="G58" s="79"/>
      <c r="H58" s="79"/>
      <c r="I58" s="79"/>
      <c r="J58" s="74"/>
      <c r="K58" s="74"/>
      <c r="L58" s="2"/>
    </row>
    <row r="59" spans="1:12" ht="12.75" customHeight="1">
      <c r="A59" s="131">
        <v>54</v>
      </c>
      <c r="B59" s="83" t="s">
        <v>394</v>
      </c>
      <c r="C59" s="50" t="s">
        <v>2847</v>
      </c>
      <c r="D59" s="194">
        <v>167045</v>
      </c>
      <c r="E59" s="194">
        <v>178975</v>
      </c>
      <c r="F59" s="190">
        <v>238635</v>
      </c>
      <c r="G59" s="79"/>
      <c r="H59" s="79"/>
      <c r="I59" s="79"/>
      <c r="J59" s="74"/>
      <c r="K59" s="74"/>
      <c r="L59" s="2"/>
    </row>
    <row r="60" spans="1:12" ht="12.75" customHeight="1">
      <c r="A60" s="131">
        <v>55</v>
      </c>
      <c r="B60" s="83" t="s">
        <v>395</v>
      </c>
      <c r="C60" s="50" t="s">
        <v>2848</v>
      </c>
      <c r="D60" s="194">
        <v>169440</v>
      </c>
      <c r="E60" s="194">
        <v>181540</v>
      </c>
      <c r="F60" s="190">
        <v>242055</v>
      </c>
      <c r="G60" s="79"/>
      <c r="H60" s="79"/>
      <c r="I60" s="79"/>
      <c r="J60" s="74"/>
      <c r="K60" s="74"/>
      <c r="L60" s="2"/>
    </row>
    <row r="61" spans="1:12" ht="12.75" customHeight="1">
      <c r="A61" s="131">
        <v>56</v>
      </c>
      <c r="B61" s="83" t="s">
        <v>396</v>
      </c>
      <c r="C61" s="50" t="s">
        <v>2849</v>
      </c>
      <c r="D61" s="194">
        <v>171715</v>
      </c>
      <c r="E61" s="194">
        <v>183980</v>
      </c>
      <c r="F61" s="190">
        <v>245310</v>
      </c>
      <c r="G61" s="79"/>
      <c r="H61" s="79"/>
      <c r="I61" s="79"/>
      <c r="J61" s="74"/>
      <c r="K61" s="74"/>
      <c r="L61" s="2"/>
    </row>
    <row r="62" spans="1:12" ht="12.75" customHeight="1">
      <c r="A62" s="131">
        <v>57</v>
      </c>
      <c r="B62" s="83" t="s">
        <v>397</v>
      </c>
      <c r="C62" s="50" t="s">
        <v>2850</v>
      </c>
      <c r="D62" s="194">
        <v>173990</v>
      </c>
      <c r="E62" s="194">
        <v>186420</v>
      </c>
      <c r="F62" s="190">
        <v>248560</v>
      </c>
      <c r="G62" s="79"/>
      <c r="H62" s="79"/>
      <c r="I62" s="79"/>
      <c r="J62" s="74"/>
      <c r="K62" s="74"/>
      <c r="L62" s="2"/>
    </row>
    <row r="63" spans="1:12" ht="12.75" customHeight="1">
      <c r="A63" s="131">
        <v>58</v>
      </c>
      <c r="B63" s="83" t="s">
        <v>398</v>
      </c>
      <c r="C63" s="50" t="s">
        <v>2851</v>
      </c>
      <c r="D63" s="194">
        <v>176270</v>
      </c>
      <c r="E63" s="194">
        <v>188860</v>
      </c>
      <c r="F63" s="190">
        <v>251815</v>
      </c>
      <c r="G63" s="79"/>
      <c r="H63" s="79"/>
      <c r="I63" s="79"/>
      <c r="J63" s="74"/>
      <c r="K63" s="74"/>
      <c r="L63" s="2"/>
    </row>
    <row r="64" spans="1:12" ht="12.75" customHeight="1">
      <c r="A64" s="131">
        <v>59</v>
      </c>
      <c r="B64" s="83" t="s">
        <v>399</v>
      </c>
      <c r="C64" s="50" t="s">
        <v>2852</v>
      </c>
      <c r="D64" s="194">
        <v>178550</v>
      </c>
      <c r="E64" s="194">
        <v>191300</v>
      </c>
      <c r="F64" s="190">
        <v>255070</v>
      </c>
      <c r="G64" s="79"/>
      <c r="H64" s="79"/>
      <c r="I64" s="79"/>
      <c r="J64" s="74"/>
      <c r="K64" s="74"/>
      <c r="L64" s="2"/>
    </row>
    <row r="65" spans="1:12" ht="12.75" customHeight="1">
      <c r="A65" s="131">
        <v>60</v>
      </c>
      <c r="B65" s="83" t="s">
        <v>400</v>
      </c>
      <c r="C65" s="50" t="s">
        <v>2853</v>
      </c>
      <c r="D65" s="194">
        <v>180825</v>
      </c>
      <c r="E65" s="194">
        <v>193740</v>
      </c>
      <c r="F65" s="190">
        <v>258320</v>
      </c>
      <c r="G65" s="79"/>
      <c r="H65" s="79"/>
      <c r="I65" s="79"/>
      <c r="J65" s="74"/>
      <c r="K65" s="74"/>
      <c r="L65" s="2"/>
    </row>
    <row r="66" spans="1:12" ht="12.75" customHeight="1">
      <c r="A66" s="131">
        <v>61</v>
      </c>
      <c r="B66" s="83" t="s">
        <v>401</v>
      </c>
      <c r="C66" s="50" t="s">
        <v>2854</v>
      </c>
      <c r="D66" s="194">
        <v>183100</v>
      </c>
      <c r="E66" s="194">
        <v>196180</v>
      </c>
      <c r="F66" s="190">
        <v>261575</v>
      </c>
      <c r="G66" s="79"/>
      <c r="H66" s="79"/>
      <c r="I66" s="79"/>
      <c r="J66" s="74"/>
      <c r="K66" s="74"/>
      <c r="L66" s="2"/>
    </row>
    <row r="67" spans="1:12" ht="12.75" customHeight="1">
      <c r="A67" s="131">
        <v>62</v>
      </c>
      <c r="B67" s="83" t="s">
        <v>402</v>
      </c>
      <c r="C67" s="50" t="s">
        <v>2855</v>
      </c>
      <c r="D67" s="194">
        <v>185375</v>
      </c>
      <c r="E67" s="194">
        <v>198615</v>
      </c>
      <c r="F67" s="190">
        <v>264825</v>
      </c>
      <c r="G67" s="79"/>
      <c r="H67" s="79"/>
      <c r="I67" s="79"/>
      <c r="J67" s="74"/>
      <c r="K67" s="74"/>
      <c r="L67" s="2"/>
    </row>
    <row r="68" spans="1:12" ht="12.75" customHeight="1">
      <c r="A68" s="131">
        <v>63</v>
      </c>
      <c r="B68" s="83" t="s">
        <v>403</v>
      </c>
      <c r="C68" s="50" t="s">
        <v>2856</v>
      </c>
      <c r="D68" s="194">
        <v>187655</v>
      </c>
      <c r="E68" s="194">
        <v>201060</v>
      </c>
      <c r="F68" s="190">
        <v>268080</v>
      </c>
      <c r="G68" s="79"/>
      <c r="H68" s="79"/>
      <c r="I68" s="79"/>
      <c r="J68" s="74"/>
      <c r="K68" s="74"/>
      <c r="L68" s="2"/>
    </row>
    <row r="69" spans="1:12" ht="12.75" customHeight="1">
      <c r="A69" s="131">
        <v>64</v>
      </c>
      <c r="B69" s="83" t="s">
        <v>404</v>
      </c>
      <c r="C69" s="50" t="s">
        <v>2857</v>
      </c>
      <c r="D69" s="194">
        <v>189930</v>
      </c>
      <c r="E69" s="194">
        <v>203495</v>
      </c>
      <c r="F69" s="190">
        <v>271330</v>
      </c>
      <c r="G69" s="79"/>
      <c r="H69" s="79"/>
      <c r="I69" s="79"/>
      <c r="J69" s="74"/>
      <c r="K69" s="74"/>
      <c r="L69" s="2"/>
    </row>
    <row r="70" spans="1:12" ht="12.75" customHeight="1">
      <c r="A70" s="131">
        <v>65</v>
      </c>
      <c r="B70" s="83" t="s">
        <v>405</v>
      </c>
      <c r="C70" s="50" t="s">
        <v>2858</v>
      </c>
      <c r="D70" s="194">
        <v>192210</v>
      </c>
      <c r="E70" s="194">
        <v>205935</v>
      </c>
      <c r="F70" s="190">
        <v>274585</v>
      </c>
      <c r="G70" s="79"/>
      <c r="H70" s="79"/>
      <c r="I70" s="79"/>
      <c r="J70" s="74"/>
      <c r="K70" s="74"/>
      <c r="L70" s="2"/>
    </row>
    <row r="71" spans="1:12" ht="12.75" customHeight="1">
      <c r="A71" s="131">
        <v>66</v>
      </c>
      <c r="B71" s="83" t="s">
        <v>406</v>
      </c>
      <c r="C71" s="50" t="s">
        <v>2859</v>
      </c>
      <c r="D71" s="194">
        <v>194365</v>
      </c>
      <c r="E71" s="194">
        <v>208245</v>
      </c>
      <c r="F71" s="190">
        <v>277660</v>
      </c>
      <c r="G71" s="79"/>
      <c r="H71" s="79"/>
      <c r="I71" s="79"/>
      <c r="J71" s="74"/>
      <c r="K71" s="74"/>
      <c r="L71" s="2"/>
    </row>
    <row r="72" spans="1:12" ht="12.75" customHeight="1">
      <c r="A72" s="131">
        <v>67</v>
      </c>
      <c r="B72" s="83" t="s">
        <v>407</v>
      </c>
      <c r="C72" s="50" t="s">
        <v>2860</v>
      </c>
      <c r="D72" s="194">
        <v>196640</v>
      </c>
      <c r="E72" s="194">
        <v>210690</v>
      </c>
      <c r="F72" s="190">
        <v>280915</v>
      </c>
      <c r="G72" s="79"/>
      <c r="H72" s="79"/>
      <c r="I72" s="79"/>
      <c r="J72" s="74"/>
      <c r="K72" s="74"/>
      <c r="L72" s="2"/>
    </row>
    <row r="73" spans="1:12" ht="12.75" customHeight="1">
      <c r="A73" s="131">
        <v>68</v>
      </c>
      <c r="B73" s="83" t="s">
        <v>408</v>
      </c>
      <c r="C73" s="50" t="s">
        <v>2861</v>
      </c>
      <c r="D73" s="194">
        <v>198915</v>
      </c>
      <c r="E73" s="194">
        <v>213125</v>
      </c>
      <c r="F73" s="190">
        <v>284165</v>
      </c>
      <c r="G73" s="79"/>
      <c r="H73" s="79"/>
      <c r="I73" s="79"/>
      <c r="J73" s="74"/>
      <c r="K73" s="74"/>
      <c r="L73" s="2"/>
    </row>
    <row r="74" spans="1:12" ht="12.75" customHeight="1">
      <c r="A74" s="131">
        <v>69</v>
      </c>
      <c r="B74" s="83" t="s">
        <v>409</v>
      </c>
      <c r="C74" s="50" t="s">
        <v>2862</v>
      </c>
      <c r="D74" s="194">
        <v>201075</v>
      </c>
      <c r="E74" s="194">
        <v>215440</v>
      </c>
      <c r="F74" s="190">
        <v>287250</v>
      </c>
      <c r="G74" s="79"/>
      <c r="H74" s="79"/>
      <c r="I74" s="79"/>
      <c r="J74" s="74"/>
      <c r="K74" s="74"/>
      <c r="L74" s="2"/>
    </row>
    <row r="75" spans="1:12" ht="12.75" customHeight="1">
      <c r="A75" s="131">
        <v>70</v>
      </c>
      <c r="B75" s="83" t="s">
        <v>410</v>
      </c>
      <c r="C75" s="50" t="s">
        <v>2863</v>
      </c>
      <c r="D75" s="194">
        <v>208950</v>
      </c>
      <c r="E75" s="194">
        <v>223875</v>
      </c>
      <c r="F75" s="190">
        <v>298500</v>
      </c>
      <c r="G75" s="79"/>
      <c r="H75" s="79"/>
      <c r="I75" s="79"/>
      <c r="J75" s="74"/>
      <c r="K75" s="74"/>
      <c r="L75" s="2"/>
    </row>
    <row r="76" spans="1:12" ht="12.75" customHeight="1">
      <c r="A76" s="131">
        <v>71</v>
      </c>
      <c r="B76" s="83" t="s">
        <v>411</v>
      </c>
      <c r="C76" s="50" t="s">
        <v>2864</v>
      </c>
      <c r="D76" s="194">
        <v>225465</v>
      </c>
      <c r="E76" s="194">
        <v>241565</v>
      </c>
      <c r="F76" s="190">
        <v>322090</v>
      </c>
      <c r="G76" s="79"/>
      <c r="H76" s="79"/>
      <c r="I76" s="79"/>
      <c r="J76" s="74"/>
      <c r="K76" s="74"/>
      <c r="L76" s="2"/>
    </row>
    <row r="77" spans="1:12" ht="12.75" customHeight="1">
      <c r="A77" s="131">
        <v>72</v>
      </c>
      <c r="B77" s="83" t="s">
        <v>412</v>
      </c>
      <c r="C77" s="50" t="s">
        <v>2865</v>
      </c>
      <c r="D77" s="194">
        <v>227830</v>
      </c>
      <c r="E77" s="194">
        <v>244100</v>
      </c>
      <c r="F77" s="190">
        <v>325470</v>
      </c>
      <c r="G77" s="79"/>
      <c r="H77" s="79"/>
      <c r="I77" s="79"/>
      <c r="J77" s="74"/>
      <c r="K77" s="74"/>
      <c r="L77" s="2"/>
    </row>
    <row r="78" spans="1:12" ht="12.75" customHeight="1">
      <c r="A78" s="131">
        <v>73</v>
      </c>
      <c r="B78" s="83" t="s">
        <v>413</v>
      </c>
      <c r="C78" s="50" t="s">
        <v>2866</v>
      </c>
      <c r="D78" s="194">
        <v>230325</v>
      </c>
      <c r="E78" s="194">
        <v>246775</v>
      </c>
      <c r="F78" s="190">
        <v>329035</v>
      </c>
      <c r="G78" s="79"/>
      <c r="H78" s="79"/>
      <c r="I78" s="79"/>
      <c r="J78" s="74"/>
      <c r="K78" s="74"/>
      <c r="L78" s="2"/>
    </row>
    <row r="79" spans="1:12" ht="12.75" customHeight="1">
      <c r="A79" s="131">
        <v>74</v>
      </c>
      <c r="B79" s="83" t="s">
        <v>414</v>
      </c>
      <c r="C79" s="50" t="s">
        <v>2867</v>
      </c>
      <c r="D79" s="194">
        <v>232690</v>
      </c>
      <c r="E79" s="194">
        <v>249315</v>
      </c>
      <c r="F79" s="190">
        <v>332420</v>
      </c>
      <c r="G79" s="79"/>
      <c r="H79" s="79"/>
      <c r="I79" s="79"/>
      <c r="J79" s="74"/>
      <c r="K79" s="74"/>
      <c r="L79" s="2"/>
    </row>
    <row r="80" spans="1:12" ht="12.75" customHeight="1">
      <c r="A80" s="131">
        <v>75</v>
      </c>
      <c r="B80" s="83" t="s">
        <v>415</v>
      </c>
      <c r="C80" s="50" t="s">
        <v>2868</v>
      </c>
      <c r="D80" s="194">
        <v>235060</v>
      </c>
      <c r="E80" s="194">
        <v>251845</v>
      </c>
      <c r="F80" s="190">
        <v>335795</v>
      </c>
      <c r="G80" s="79"/>
      <c r="H80" s="79"/>
      <c r="I80" s="79"/>
      <c r="J80" s="74"/>
      <c r="K80" s="74"/>
      <c r="L80" s="2"/>
    </row>
    <row r="81" spans="1:12" ht="12.75" customHeight="1">
      <c r="A81" s="131">
        <v>76</v>
      </c>
      <c r="B81" s="83" t="s">
        <v>416</v>
      </c>
      <c r="C81" s="50" t="s">
        <v>2869</v>
      </c>
      <c r="D81" s="194">
        <v>237425</v>
      </c>
      <c r="E81" s="194">
        <v>254380</v>
      </c>
      <c r="F81" s="190">
        <v>339175</v>
      </c>
      <c r="G81" s="79"/>
      <c r="H81" s="79"/>
      <c r="I81" s="79"/>
      <c r="J81" s="74"/>
      <c r="K81" s="74"/>
      <c r="L81" s="2"/>
    </row>
    <row r="82" spans="1:12" ht="12.75" customHeight="1">
      <c r="A82" s="131">
        <v>77</v>
      </c>
      <c r="B82" s="83" t="s">
        <v>417</v>
      </c>
      <c r="C82" s="50" t="s">
        <v>2870</v>
      </c>
      <c r="D82" s="194">
        <v>239920</v>
      </c>
      <c r="E82" s="194">
        <v>257060</v>
      </c>
      <c r="F82" s="190">
        <v>342745</v>
      </c>
      <c r="G82" s="79"/>
      <c r="H82" s="79"/>
      <c r="I82" s="79"/>
      <c r="J82" s="74"/>
      <c r="K82" s="74"/>
      <c r="L82" s="2"/>
    </row>
    <row r="83" spans="1:12" ht="12.75" customHeight="1">
      <c r="A83" s="131">
        <v>78</v>
      </c>
      <c r="B83" s="83" t="s">
        <v>418</v>
      </c>
      <c r="C83" s="50" t="s">
        <v>2871</v>
      </c>
      <c r="D83" s="194">
        <v>242285</v>
      </c>
      <c r="E83" s="194">
        <v>259595</v>
      </c>
      <c r="F83" s="190">
        <v>346125</v>
      </c>
      <c r="G83" s="79"/>
      <c r="H83" s="79"/>
      <c r="I83" s="79"/>
      <c r="J83" s="74"/>
      <c r="K83" s="74"/>
      <c r="L83" s="2"/>
    </row>
    <row r="84" spans="1:12" ht="12.75" customHeight="1">
      <c r="A84" s="131">
        <v>79</v>
      </c>
      <c r="B84" s="83" t="s">
        <v>419</v>
      </c>
      <c r="C84" s="50" t="s">
        <v>2872</v>
      </c>
      <c r="D84" s="194">
        <v>244655</v>
      </c>
      <c r="E84" s="194">
        <v>262130</v>
      </c>
      <c r="F84" s="190">
        <v>349510</v>
      </c>
      <c r="G84" s="79"/>
      <c r="H84" s="79"/>
      <c r="I84" s="79"/>
      <c r="J84" s="74"/>
      <c r="K84" s="74"/>
      <c r="L84" s="2"/>
    </row>
    <row r="85" spans="1:12" ht="12.75" customHeight="1">
      <c r="A85" s="131">
        <v>80</v>
      </c>
      <c r="B85" s="83" t="s">
        <v>420</v>
      </c>
      <c r="C85" s="50" t="s">
        <v>2873</v>
      </c>
      <c r="D85" s="194">
        <v>247020</v>
      </c>
      <c r="E85" s="194">
        <v>264665</v>
      </c>
      <c r="F85" s="190">
        <v>352890</v>
      </c>
      <c r="G85" s="79"/>
      <c r="H85" s="79"/>
      <c r="I85" s="79"/>
      <c r="J85" s="74"/>
      <c r="K85" s="74"/>
      <c r="L85" s="2"/>
    </row>
    <row r="86" spans="1:12" ht="12.75" customHeight="1">
      <c r="A86" s="131">
        <v>81</v>
      </c>
      <c r="B86" s="83" t="s">
        <v>421</v>
      </c>
      <c r="C86" s="50" t="s">
        <v>2874</v>
      </c>
      <c r="D86" s="194">
        <v>249385</v>
      </c>
      <c r="E86" s="194">
        <v>267200</v>
      </c>
      <c r="F86" s="190">
        <v>356265</v>
      </c>
      <c r="G86" s="79"/>
      <c r="H86" s="79"/>
      <c r="I86" s="79"/>
      <c r="J86" s="74"/>
      <c r="K86" s="74"/>
      <c r="L86" s="2"/>
    </row>
    <row r="87" spans="1:12" ht="12.75" customHeight="1">
      <c r="A87" s="131">
        <v>82</v>
      </c>
      <c r="B87" s="83" t="s">
        <v>422</v>
      </c>
      <c r="C87" s="50" t="s">
        <v>2875</v>
      </c>
      <c r="D87" s="194">
        <v>251755</v>
      </c>
      <c r="E87" s="194">
        <v>269740</v>
      </c>
      <c r="F87" s="190">
        <v>359650</v>
      </c>
      <c r="G87" s="79"/>
      <c r="H87" s="79"/>
      <c r="I87" s="79"/>
      <c r="J87" s="74"/>
      <c r="K87" s="74"/>
      <c r="L87" s="2"/>
    </row>
    <row r="88" spans="1:12" ht="12.75" customHeight="1">
      <c r="A88" s="131">
        <v>83</v>
      </c>
      <c r="B88" s="83" t="s">
        <v>423</v>
      </c>
      <c r="C88" s="50" t="s">
        <v>2876</v>
      </c>
      <c r="D88" s="194">
        <v>254120</v>
      </c>
      <c r="E88" s="194">
        <v>272270</v>
      </c>
      <c r="F88" s="190">
        <v>363030</v>
      </c>
      <c r="G88" s="79"/>
      <c r="H88" s="79"/>
      <c r="I88" s="79"/>
      <c r="J88" s="74"/>
      <c r="K88" s="74"/>
      <c r="L88" s="2"/>
    </row>
    <row r="89" spans="1:12" ht="12.75" customHeight="1">
      <c r="A89" s="131">
        <v>84</v>
      </c>
      <c r="B89" s="83" t="s">
        <v>424</v>
      </c>
      <c r="C89" s="50" t="s">
        <v>2877</v>
      </c>
      <c r="D89" s="194">
        <v>260890</v>
      </c>
      <c r="E89" s="194">
        <v>279530</v>
      </c>
      <c r="F89" s="190">
        <v>372705</v>
      </c>
      <c r="G89" s="79"/>
      <c r="H89" s="79"/>
      <c r="I89" s="79"/>
      <c r="J89" s="74"/>
      <c r="K89" s="74"/>
      <c r="L89" s="2"/>
    </row>
    <row r="90" spans="1:12" ht="12.75" customHeight="1">
      <c r="A90" s="131">
        <v>85</v>
      </c>
      <c r="B90" s="83" t="s">
        <v>425</v>
      </c>
      <c r="C90" s="50" t="s">
        <v>2878</v>
      </c>
      <c r="D90" s="194">
        <v>263300</v>
      </c>
      <c r="E90" s="194">
        <v>282105</v>
      </c>
      <c r="F90" s="190">
        <v>376140</v>
      </c>
      <c r="G90" s="79"/>
      <c r="H90" s="79"/>
      <c r="I90" s="79"/>
      <c r="J90" s="74"/>
      <c r="K90" s="74"/>
      <c r="L90" s="2"/>
    </row>
    <row r="91" spans="1:12" ht="12.75" customHeight="1">
      <c r="A91" s="131">
        <v>86</v>
      </c>
      <c r="B91" s="83" t="s">
        <v>426</v>
      </c>
      <c r="C91" s="50" t="s">
        <v>2879</v>
      </c>
      <c r="D91" s="194">
        <v>265710</v>
      </c>
      <c r="E91" s="194">
        <v>284690</v>
      </c>
      <c r="F91" s="190">
        <v>379585</v>
      </c>
      <c r="G91" s="79"/>
      <c r="H91" s="79"/>
      <c r="I91" s="79"/>
      <c r="J91" s="74"/>
      <c r="K91" s="74"/>
      <c r="L91" s="2"/>
    </row>
    <row r="92" spans="1:12" ht="12.75" customHeight="1">
      <c r="A92" s="131">
        <v>87</v>
      </c>
      <c r="B92" s="83" t="s">
        <v>427</v>
      </c>
      <c r="C92" s="50" t="s">
        <v>2880</v>
      </c>
      <c r="D92" s="194">
        <v>268115</v>
      </c>
      <c r="E92" s="194">
        <v>287270</v>
      </c>
      <c r="F92" s="190">
        <v>383025</v>
      </c>
      <c r="G92" s="79"/>
      <c r="H92" s="79"/>
      <c r="I92" s="79"/>
      <c r="J92" s="74"/>
      <c r="K92" s="74"/>
      <c r="L92" s="2"/>
    </row>
    <row r="93" spans="1:12" ht="12.75" customHeight="1">
      <c r="A93" s="131">
        <v>88</v>
      </c>
      <c r="B93" s="83" t="s">
        <v>428</v>
      </c>
      <c r="C93" s="50" t="s">
        <v>2881</v>
      </c>
      <c r="D93" s="194">
        <v>270390</v>
      </c>
      <c r="E93" s="194">
        <v>289705</v>
      </c>
      <c r="F93" s="190">
        <v>386275</v>
      </c>
      <c r="G93" s="79"/>
      <c r="H93" s="79"/>
      <c r="I93" s="79"/>
      <c r="J93" s="74"/>
      <c r="K93" s="74"/>
      <c r="L93" s="2"/>
    </row>
    <row r="94" spans="1:12" ht="12.75" customHeight="1">
      <c r="A94" s="131">
        <v>89</v>
      </c>
      <c r="B94" s="83" t="s">
        <v>429</v>
      </c>
      <c r="C94" s="50" t="s">
        <v>2882</v>
      </c>
      <c r="D94" s="194">
        <v>272800</v>
      </c>
      <c r="E94" s="194">
        <v>292285</v>
      </c>
      <c r="F94" s="190">
        <v>389710</v>
      </c>
      <c r="G94" s="79"/>
      <c r="H94" s="79"/>
      <c r="I94" s="79"/>
      <c r="J94" s="74"/>
      <c r="K94" s="74"/>
      <c r="L94" s="2"/>
    </row>
    <row r="95" spans="1:12" ht="12.75" customHeight="1">
      <c r="A95" s="131">
        <v>90</v>
      </c>
      <c r="B95" s="83" t="s">
        <v>430</v>
      </c>
      <c r="C95" s="50" t="s">
        <v>2883</v>
      </c>
      <c r="D95" s="194">
        <v>275210</v>
      </c>
      <c r="E95" s="194">
        <v>294865</v>
      </c>
      <c r="F95" s="190">
        <v>393155</v>
      </c>
      <c r="G95" s="79"/>
      <c r="H95" s="79"/>
      <c r="I95" s="79"/>
      <c r="J95" s="74"/>
      <c r="K95" s="74"/>
      <c r="L95" s="2"/>
    </row>
    <row r="96" spans="1:12" ht="12.75" customHeight="1">
      <c r="A96" s="131">
        <v>91</v>
      </c>
      <c r="B96" s="83" t="s">
        <v>431</v>
      </c>
      <c r="C96" s="50" t="s">
        <v>2884</v>
      </c>
      <c r="D96" s="194">
        <v>277485</v>
      </c>
      <c r="E96" s="194">
        <v>297305</v>
      </c>
      <c r="F96" s="190">
        <v>396405</v>
      </c>
      <c r="G96" s="79"/>
      <c r="H96" s="79"/>
      <c r="I96" s="79"/>
      <c r="J96" s="74"/>
      <c r="K96" s="74"/>
      <c r="L96" s="2"/>
    </row>
    <row r="97" spans="1:12" ht="12.75" customHeight="1">
      <c r="A97" s="131">
        <v>92</v>
      </c>
      <c r="B97" s="83" t="s">
        <v>432</v>
      </c>
      <c r="C97" s="50" t="s">
        <v>2885</v>
      </c>
      <c r="D97" s="194">
        <v>279890</v>
      </c>
      <c r="E97" s="194">
        <v>299885</v>
      </c>
      <c r="F97" s="190">
        <v>399845</v>
      </c>
      <c r="G97" s="79"/>
      <c r="H97" s="79"/>
      <c r="I97" s="79"/>
      <c r="J97" s="74"/>
      <c r="K97" s="74"/>
      <c r="L97" s="2"/>
    </row>
    <row r="98" spans="1:12" ht="12.75" customHeight="1">
      <c r="A98" s="131">
        <v>93</v>
      </c>
      <c r="B98" s="83" t="s">
        <v>433</v>
      </c>
      <c r="C98" s="50" t="s">
        <v>2886</v>
      </c>
      <c r="D98" s="194">
        <v>282165</v>
      </c>
      <c r="E98" s="194">
        <v>302320</v>
      </c>
      <c r="F98" s="190">
        <v>403090</v>
      </c>
      <c r="G98" s="79"/>
      <c r="H98" s="79"/>
      <c r="I98" s="79"/>
      <c r="J98" s="74"/>
      <c r="K98" s="74"/>
      <c r="L98" s="2"/>
    </row>
    <row r="99" spans="1:12" ht="12.75" customHeight="1">
      <c r="A99" s="131">
        <v>94</v>
      </c>
      <c r="B99" s="83" t="s">
        <v>434</v>
      </c>
      <c r="C99" s="50" t="s">
        <v>2887</v>
      </c>
      <c r="D99" s="194">
        <v>284570</v>
      </c>
      <c r="E99" s="194">
        <v>304900</v>
      </c>
      <c r="F99" s="190">
        <v>406530</v>
      </c>
      <c r="G99" s="79"/>
      <c r="H99" s="79"/>
      <c r="I99" s="79"/>
      <c r="J99" s="74"/>
      <c r="K99" s="74"/>
      <c r="L99" s="2"/>
    </row>
    <row r="100" spans="1:12" ht="12.75" customHeight="1">
      <c r="A100" s="131">
        <v>95</v>
      </c>
      <c r="B100" s="83" t="s">
        <v>435</v>
      </c>
      <c r="C100" s="50" t="s">
        <v>2888</v>
      </c>
      <c r="D100" s="194">
        <v>285800</v>
      </c>
      <c r="E100" s="194">
        <v>306215</v>
      </c>
      <c r="F100" s="190">
        <v>408285</v>
      </c>
      <c r="G100" s="79"/>
      <c r="H100" s="79"/>
      <c r="I100" s="79"/>
      <c r="J100" s="74"/>
      <c r="K100" s="74"/>
      <c r="L100" s="2"/>
    </row>
    <row r="101" spans="1:12" ht="12.75" customHeight="1">
      <c r="A101" s="131">
        <v>96</v>
      </c>
      <c r="B101" s="83" t="s">
        <v>436</v>
      </c>
      <c r="C101" s="50" t="s">
        <v>2889</v>
      </c>
      <c r="D101" s="194">
        <v>286810</v>
      </c>
      <c r="E101" s="194">
        <v>307295</v>
      </c>
      <c r="F101" s="190">
        <v>409725</v>
      </c>
      <c r="G101" s="79"/>
      <c r="H101" s="79"/>
      <c r="I101" s="79"/>
      <c r="J101" s="74"/>
      <c r="K101" s="74"/>
      <c r="L101" s="2"/>
    </row>
    <row r="102" spans="1:12" ht="12.75" customHeight="1">
      <c r="A102" s="131">
        <v>97</v>
      </c>
      <c r="B102" s="83" t="s">
        <v>437</v>
      </c>
      <c r="C102" s="50" t="s">
        <v>2890</v>
      </c>
      <c r="D102" s="194">
        <v>287645</v>
      </c>
      <c r="E102" s="194">
        <v>308190</v>
      </c>
      <c r="F102" s="190">
        <v>410920</v>
      </c>
      <c r="G102" s="79"/>
      <c r="H102" s="79"/>
      <c r="I102" s="79"/>
      <c r="J102" s="74"/>
      <c r="K102" s="74"/>
      <c r="L102" s="2"/>
    </row>
    <row r="103" spans="1:12" ht="12.75" customHeight="1">
      <c r="A103" s="131">
        <v>98</v>
      </c>
      <c r="B103" s="83" t="s">
        <v>438</v>
      </c>
      <c r="C103" s="50" t="s">
        <v>2891</v>
      </c>
      <c r="D103" s="194">
        <v>288665</v>
      </c>
      <c r="E103" s="194">
        <v>309285</v>
      </c>
      <c r="F103" s="190">
        <v>412380</v>
      </c>
      <c r="G103" s="79"/>
      <c r="H103" s="79"/>
      <c r="I103" s="79"/>
      <c r="J103" s="74"/>
      <c r="K103" s="74"/>
      <c r="L103" s="2"/>
    </row>
    <row r="104" spans="1:12" ht="12.75" customHeight="1">
      <c r="A104" s="131">
        <v>99</v>
      </c>
      <c r="B104" s="83" t="s">
        <v>439</v>
      </c>
      <c r="C104" s="50" t="s">
        <v>2892</v>
      </c>
      <c r="D104" s="194">
        <v>289795</v>
      </c>
      <c r="E104" s="194">
        <v>310495</v>
      </c>
      <c r="F104" s="190">
        <v>413990</v>
      </c>
      <c r="G104" s="79"/>
      <c r="H104" s="79"/>
      <c r="I104" s="79"/>
      <c r="J104" s="74"/>
      <c r="K104" s="74"/>
      <c r="L104" s="2"/>
    </row>
    <row r="105" spans="1:12" ht="12.75" customHeight="1">
      <c r="A105" s="131">
        <v>100</v>
      </c>
      <c r="B105" s="83" t="s">
        <v>440</v>
      </c>
      <c r="C105" s="50" t="s">
        <v>2893</v>
      </c>
      <c r="D105" s="194">
        <v>290840</v>
      </c>
      <c r="E105" s="194">
        <v>311615</v>
      </c>
      <c r="F105" s="190">
        <v>415485</v>
      </c>
      <c r="G105" s="79"/>
      <c r="H105" s="79"/>
      <c r="I105" s="79"/>
      <c r="J105" s="74"/>
      <c r="K105" s="74"/>
      <c r="L105" s="2"/>
    </row>
    <row r="106" spans="1:12" ht="12.75" customHeight="1">
      <c r="A106" s="131">
        <v>101</v>
      </c>
      <c r="B106" s="83" t="s">
        <v>441</v>
      </c>
      <c r="C106" s="50" t="s">
        <v>2894</v>
      </c>
      <c r="D106" s="194">
        <v>291905</v>
      </c>
      <c r="E106" s="194">
        <v>312760</v>
      </c>
      <c r="F106" s="190">
        <v>417010</v>
      </c>
      <c r="G106" s="79"/>
      <c r="H106" s="79"/>
      <c r="I106" s="79"/>
      <c r="J106" s="74"/>
      <c r="K106" s="74"/>
      <c r="L106" s="2"/>
    </row>
    <row r="107" spans="1:12" ht="12.75" customHeight="1">
      <c r="A107" s="131">
        <v>102</v>
      </c>
      <c r="B107" s="83" t="s">
        <v>442</v>
      </c>
      <c r="C107" s="50" t="s">
        <v>2895</v>
      </c>
      <c r="D107" s="194">
        <v>292990</v>
      </c>
      <c r="E107" s="194">
        <v>313915</v>
      </c>
      <c r="F107" s="190">
        <v>418555</v>
      </c>
      <c r="G107" s="79"/>
      <c r="H107" s="79"/>
      <c r="I107" s="79"/>
      <c r="J107" s="74"/>
      <c r="K107" s="74"/>
      <c r="L107" s="2"/>
    </row>
    <row r="108" spans="1:12" ht="12.75" customHeight="1">
      <c r="A108" s="131">
        <v>103</v>
      </c>
      <c r="B108" s="83" t="s">
        <v>443</v>
      </c>
      <c r="C108" s="50" t="s">
        <v>2896</v>
      </c>
      <c r="D108" s="194">
        <v>293930</v>
      </c>
      <c r="E108" s="194">
        <v>314925</v>
      </c>
      <c r="F108" s="190">
        <v>419900</v>
      </c>
      <c r="G108" s="79"/>
      <c r="H108" s="79"/>
      <c r="I108" s="79"/>
      <c r="J108" s="74"/>
      <c r="K108" s="74"/>
      <c r="L108" s="2"/>
    </row>
    <row r="109" spans="1:12" ht="12.75" customHeight="1">
      <c r="A109" s="131">
        <v>104</v>
      </c>
      <c r="B109" s="83" t="s">
        <v>444</v>
      </c>
      <c r="C109" s="50" t="s">
        <v>2897</v>
      </c>
      <c r="D109" s="194">
        <v>294215</v>
      </c>
      <c r="E109" s="194">
        <v>315230</v>
      </c>
      <c r="F109" s="190">
        <v>420305</v>
      </c>
      <c r="G109" s="79"/>
      <c r="H109" s="79"/>
      <c r="I109" s="79"/>
      <c r="J109" s="74"/>
      <c r="K109" s="74"/>
      <c r="L109" s="2"/>
    </row>
    <row r="110" spans="1:12" ht="12.75" customHeight="1">
      <c r="A110" s="131">
        <v>105</v>
      </c>
      <c r="B110" s="83" t="s">
        <v>445</v>
      </c>
      <c r="C110" s="50" t="s">
        <v>2898</v>
      </c>
      <c r="D110" s="194">
        <v>296390</v>
      </c>
      <c r="E110" s="194">
        <v>317560</v>
      </c>
      <c r="F110" s="190">
        <v>423410</v>
      </c>
      <c r="G110" s="79"/>
      <c r="H110" s="79"/>
      <c r="I110" s="79"/>
      <c r="J110" s="74"/>
      <c r="K110" s="74"/>
      <c r="L110" s="2"/>
    </row>
    <row r="111" spans="1:12" ht="12.75" customHeight="1">
      <c r="A111" s="131">
        <v>106</v>
      </c>
      <c r="B111" s="83" t="s">
        <v>446</v>
      </c>
      <c r="C111" s="50" t="s">
        <v>2899</v>
      </c>
      <c r="D111" s="194">
        <v>298565</v>
      </c>
      <c r="E111" s="194">
        <v>319890</v>
      </c>
      <c r="F111" s="190">
        <v>426520</v>
      </c>
      <c r="G111" s="79"/>
      <c r="H111" s="79"/>
      <c r="I111" s="79"/>
      <c r="J111" s="74"/>
      <c r="K111" s="74"/>
      <c r="L111" s="2"/>
    </row>
    <row r="112" spans="1:12" ht="12.75" customHeight="1">
      <c r="A112" s="131">
        <v>107</v>
      </c>
      <c r="B112" s="83" t="s">
        <v>447</v>
      </c>
      <c r="C112" s="50" t="s">
        <v>2900</v>
      </c>
      <c r="D112" s="194">
        <v>300740</v>
      </c>
      <c r="E112" s="194">
        <v>322220</v>
      </c>
      <c r="F112" s="190">
        <v>429625</v>
      </c>
      <c r="G112" s="79"/>
      <c r="H112" s="79"/>
      <c r="I112" s="79"/>
      <c r="J112" s="74"/>
      <c r="K112" s="74"/>
      <c r="L112" s="2"/>
    </row>
    <row r="113" spans="1:12" ht="12.75" customHeight="1">
      <c r="A113" s="131">
        <v>108</v>
      </c>
      <c r="B113" s="83" t="s">
        <v>448</v>
      </c>
      <c r="C113" s="50" t="s">
        <v>2901</v>
      </c>
      <c r="D113" s="194">
        <v>302915</v>
      </c>
      <c r="E113" s="194">
        <v>324550</v>
      </c>
      <c r="F113" s="190">
        <v>432735</v>
      </c>
      <c r="G113" s="79"/>
      <c r="H113" s="79"/>
      <c r="I113" s="79"/>
      <c r="J113" s="74"/>
      <c r="K113" s="74"/>
      <c r="L113" s="2"/>
    </row>
    <row r="114" spans="1:12" ht="12.75" customHeight="1">
      <c r="A114" s="131">
        <v>109</v>
      </c>
      <c r="B114" s="83" t="s">
        <v>449</v>
      </c>
      <c r="C114" s="50" t="s">
        <v>2902</v>
      </c>
      <c r="D114" s="194">
        <v>305090</v>
      </c>
      <c r="E114" s="194">
        <v>326880</v>
      </c>
      <c r="F114" s="190">
        <v>435840</v>
      </c>
      <c r="G114" s="79"/>
      <c r="H114" s="79"/>
      <c r="I114" s="79"/>
      <c r="J114" s="74"/>
      <c r="K114" s="74"/>
      <c r="L114" s="2"/>
    </row>
    <row r="115" spans="1:12" ht="12.75" customHeight="1">
      <c r="A115" s="131">
        <v>110</v>
      </c>
      <c r="B115" s="83" t="s">
        <v>450</v>
      </c>
      <c r="C115" s="50" t="s">
        <v>2903</v>
      </c>
      <c r="D115" s="194">
        <v>307265</v>
      </c>
      <c r="E115" s="194">
        <v>329210</v>
      </c>
      <c r="F115" s="190">
        <v>438950</v>
      </c>
      <c r="G115" s="79"/>
      <c r="H115" s="79"/>
      <c r="I115" s="79"/>
      <c r="J115" s="74"/>
      <c r="K115" s="74"/>
      <c r="L115" s="2"/>
    </row>
    <row r="116" spans="1:12" ht="12.75" customHeight="1">
      <c r="A116" s="131">
        <v>111</v>
      </c>
      <c r="B116" s="83" t="s">
        <v>451</v>
      </c>
      <c r="C116" s="50" t="s">
        <v>2904</v>
      </c>
      <c r="D116" s="194">
        <v>309440</v>
      </c>
      <c r="E116" s="194">
        <v>331545</v>
      </c>
      <c r="F116" s="190">
        <v>442055</v>
      </c>
      <c r="G116" s="79"/>
      <c r="H116" s="79"/>
      <c r="I116" s="79"/>
      <c r="J116" s="74"/>
      <c r="K116" s="74"/>
      <c r="L116" s="2"/>
    </row>
    <row r="117" spans="1:12" ht="12.75" customHeight="1">
      <c r="A117" s="131">
        <v>112</v>
      </c>
      <c r="B117" s="83" t="s">
        <v>452</v>
      </c>
      <c r="C117" s="50" t="s">
        <v>2905</v>
      </c>
      <c r="D117" s="194">
        <v>311615</v>
      </c>
      <c r="E117" s="194">
        <v>333875</v>
      </c>
      <c r="F117" s="190">
        <v>445165</v>
      </c>
      <c r="G117" s="79"/>
      <c r="H117" s="79"/>
      <c r="I117" s="79"/>
      <c r="J117" s="74"/>
      <c r="K117" s="74"/>
      <c r="L117" s="2"/>
    </row>
    <row r="118" spans="1:12" ht="12.75" customHeight="1">
      <c r="A118" s="131">
        <v>113</v>
      </c>
      <c r="B118" s="83" t="s">
        <v>453</v>
      </c>
      <c r="C118" s="50" t="s">
        <v>2906</v>
      </c>
      <c r="D118" s="194">
        <v>313790</v>
      </c>
      <c r="E118" s="194">
        <v>336205</v>
      </c>
      <c r="F118" s="190">
        <v>448270</v>
      </c>
      <c r="G118" s="79"/>
      <c r="H118" s="79"/>
      <c r="I118" s="79"/>
      <c r="J118" s="74"/>
      <c r="K118" s="74"/>
      <c r="L118" s="2"/>
    </row>
    <row r="119" spans="1:12" ht="12.75" customHeight="1">
      <c r="A119" s="131">
        <v>114</v>
      </c>
      <c r="B119" s="83" t="s">
        <v>454</v>
      </c>
      <c r="C119" s="50" t="s">
        <v>2907</v>
      </c>
      <c r="D119" s="194">
        <v>315970</v>
      </c>
      <c r="E119" s="194">
        <v>338540</v>
      </c>
      <c r="F119" s="190">
        <v>451385</v>
      </c>
      <c r="G119" s="79"/>
      <c r="H119" s="79"/>
      <c r="I119" s="79"/>
      <c r="J119" s="74"/>
      <c r="K119" s="74"/>
      <c r="L119" s="2"/>
    </row>
    <row r="120" spans="1:12" ht="12.75" customHeight="1">
      <c r="A120" s="131">
        <v>115</v>
      </c>
      <c r="B120" s="83" t="s">
        <v>455</v>
      </c>
      <c r="C120" s="50" t="s">
        <v>2908</v>
      </c>
      <c r="D120" s="194">
        <v>318145</v>
      </c>
      <c r="E120" s="194">
        <v>340870</v>
      </c>
      <c r="F120" s="190">
        <v>454495</v>
      </c>
      <c r="G120" s="79"/>
      <c r="H120" s="79"/>
      <c r="I120" s="79"/>
      <c r="J120" s="74"/>
      <c r="K120" s="74"/>
      <c r="L120" s="2"/>
    </row>
    <row r="121" spans="1:12" ht="12.75" customHeight="1">
      <c r="A121" s="131">
        <v>116</v>
      </c>
      <c r="B121" s="83" t="s">
        <v>456</v>
      </c>
      <c r="C121" s="50" t="s">
        <v>2909</v>
      </c>
      <c r="D121" s="194">
        <v>320190</v>
      </c>
      <c r="E121" s="194">
        <v>343060</v>
      </c>
      <c r="F121" s="190">
        <v>457415</v>
      </c>
      <c r="G121" s="79"/>
      <c r="H121" s="79"/>
      <c r="I121" s="79"/>
      <c r="J121" s="74"/>
      <c r="K121" s="74"/>
      <c r="L121" s="2"/>
    </row>
    <row r="122" spans="1:12" ht="12.75" customHeight="1">
      <c r="A122" s="131">
        <v>117</v>
      </c>
      <c r="B122" s="83" t="s">
        <v>457</v>
      </c>
      <c r="C122" s="50" t="s">
        <v>2910</v>
      </c>
      <c r="D122" s="194">
        <v>322370</v>
      </c>
      <c r="E122" s="194">
        <v>345395</v>
      </c>
      <c r="F122" s="190">
        <v>460525</v>
      </c>
      <c r="G122" s="79"/>
      <c r="H122" s="79"/>
      <c r="I122" s="79"/>
      <c r="J122" s="74"/>
      <c r="K122" s="74"/>
      <c r="L122" s="2"/>
    </row>
    <row r="123" spans="1:12" ht="12.75" customHeight="1">
      <c r="A123" s="131">
        <v>118</v>
      </c>
      <c r="B123" s="83" t="s">
        <v>458</v>
      </c>
      <c r="C123" s="50" t="s">
        <v>2911</v>
      </c>
      <c r="D123" s="194">
        <v>324545</v>
      </c>
      <c r="E123" s="194">
        <v>347725</v>
      </c>
      <c r="F123" s="190">
        <v>463635</v>
      </c>
      <c r="G123" s="79"/>
      <c r="H123" s="79"/>
      <c r="I123" s="79"/>
      <c r="J123" s="74"/>
      <c r="K123" s="74"/>
      <c r="L123" s="2"/>
    </row>
    <row r="124" spans="1:12" ht="12.75" customHeight="1">
      <c r="A124" s="131">
        <v>119</v>
      </c>
      <c r="B124" s="83" t="s">
        <v>459</v>
      </c>
      <c r="C124" s="50" t="s">
        <v>2912</v>
      </c>
      <c r="D124" s="194">
        <v>326590</v>
      </c>
      <c r="E124" s="194">
        <v>349915</v>
      </c>
      <c r="F124" s="190">
        <v>466555</v>
      </c>
      <c r="G124" s="79"/>
      <c r="H124" s="79"/>
      <c r="I124" s="79"/>
      <c r="J124" s="74"/>
      <c r="K124" s="74"/>
      <c r="L124" s="2"/>
    </row>
    <row r="125" spans="1:12" ht="12.75" customHeight="1">
      <c r="A125" s="131">
        <v>120</v>
      </c>
      <c r="B125" s="83" t="s">
        <v>460</v>
      </c>
      <c r="C125" s="50" t="s">
        <v>2913</v>
      </c>
      <c r="D125" s="194">
        <v>328765</v>
      </c>
      <c r="E125" s="194">
        <v>352250</v>
      </c>
      <c r="F125" s="190">
        <v>469665</v>
      </c>
      <c r="G125" s="79"/>
      <c r="H125" s="79"/>
      <c r="I125" s="79"/>
      <c r="J125" s="74"/>
      <c r="K125" s="74"/>
      <c r="L125" s="2"/>
    </row>
    <row r="126" spans="1:12" ht="12.75" customHeight="1">
      <c r="A126" s="131">
        <v>121</v>
      </c>
      <c r="B126" s="83" t="s">
        <v>461</v>
      </c>
      <c r="C126" s="50" t="s">
        <v>2914</v>
      </c>
      <c r="D126" s="194">
        <v>330940</v>
      </c>
      <c r="E126" s="194">
        <v>354580</v>
      </c>
      <c r="F126" s="190">
        <v>472775</v>
      </c>
      <c r="G126" s="79"/>
      <c r="H126" s="79"/>
      <c r="I126" s="79"/>
      <c r="J126" s="74"/>
      <c r="K126" s="74"/>
      <c r="L126" s="2"/>
    </row>
    <row r="127" spans="1:12" ht="12.75" customHeight="1">
      <c r="A127" s="131">
        <v>122</v>
      </c>
      <c r="B127" s="83" t="s">
        <v>462</v>
      </c>
      <c r="C127" s="50" t="s">
        <v>2915</v>
      </c>
      <c r="D127" s="194">
        <v>332985</v>
      </c>
      <c r="E127" s="194">
        <v>356770</v>
      </c>
      <c r="F127" s="190">
        <v>475695</v>
      </c>
      <c r="G127" s="79"/>
      <c r="H127" s="79"/>
      <c r="I127" s="79"/>
      <c r="J127" s="74"/>
      <c r="K127" s="74"/>
      <c r="L127" s="2"/>
    </row>
    <row r="128" spans="1:12" ht="12.75" customHeight="1">
      <c r="A128" s="131">
        <v>123</v>
      </c>
      <c r="B128" s="83" t="s">
        <v>463</v>
      </c>
      <c r="C128" s="50" t="s">
        <v>2916</v>
      </c>
      <c r="D128" s="194">
        <v>335165</v>
      </c>
      <c r="E128" s="194">
        <v>359105</v>
      </c>
      <c r="F128" s="190">
        <v>478810</v>
      </c>
      <c r="G128" s="79"/>
      <c r="H128" s="79"/>
      <c r="I128" s="79"/>
      <c r="J128" s="74"/>
      <c r="K128" s="74"/>
      <c r="L128" s="2"/>
    </row>
    <row r="129" spans="1:12" ht="12.75" customHeight="1">
      <c r="A129" s="131">
        <v>124</v>
      </c>
      <c r="B129" s="83" t="s">
        <v>464</v>
      </c>
      <c r="C129" s="50" t="s">
        <v>2917</v>
      </c>
      <c r="D129" s="194">
        <v>337210</v>
      </c>
      <c r="E129" s="194">
        <v>361295</v>
      </c>
      <c r="F129" s="190">
        <v>481730</v>
      </c>
      <c r="G129" s="79"/>
      <c r="H129" s="79"/>
      <c r="I129" s="79"/>
      <c r="J129" s="74"/>
      <c r="K129" s="74"/>
      <c r="L129" s="2"/>
    </row>
    <row r="130" spans="1:12" ht="12.75" customHeight="1">
      <c r="A130" s="131">
        <v>125</v>
      </c>
      <c r="B130" s="83" t="s">
        <v>465</v>
      </c>
      <c r="C130" s="50" t="s">
        <v>2918</v>
      </c>
      <c r="D130" s="194">
        <v>339385</v>
      </c>
      <c r="E130" s="194">
        <v>363625</v>
      </c>
      <c r="F130" s="190">
        <v>484835</v>
      </c>
      <c r="G130" s="79"/>
      <c r="H130" s="79"/>
      <c r="I130" s="79"/>
      <c r="J130" s="74"/>
      <c r="K130" s="74"/>
      <c r="L130" s="2"/>
    </row>
    <row r="131" spans="1:12" ht="12.75" customHeight="1">
      <c r="A131" s="131">
        <v>126</v>
      </c>
      <c r="B131" s="83" t="s">
        <v>466</v>
      </c>
      <c r="C131" s="50" t="s">
        <v>2919</v>
      </c>
      <c r="D131" s="194">
        <v>341565</v>
      </c>
      <c r="E131" s="194">
        <v>365960</v>
      </c>
      <c r="F131" s="190">
        <v>487950</v>
      </c>
      <c r="G131" s="79"/>
      <c r="H131" s="79"/>
      <c r="I131" s="79"/>
      <c r="J131" s="74"/>
      <c r="K131" s="74"/>
      <c r="L131" s="2"/>
    </row>
    <row r="132" spans="1:12" ht="12.75" customHeight="1">
      <c r="A132" s="131">
        <v>127</v>
      </c>
      <c r="B132" s="83" t="s">
        <v>467</v>
      </c>
      <c r="C132" s="50" t="s">
        <v>2920</v>
      </c>
      <c r="D132" s="194">
        <v>343610</v>
      </c>
      <c r="E132" s="194">
        <v>368150</v>
      </c>
      <c r="F132" s="190">
        <v>490870</v>
      </c>
      <c r="G132" s="79"/>
      <c r="H132" s="79"/>
      <c r="I132" s="79"/>
      <c r="J132" s="74"/>
      <c r="K132" s="74"/>
      <c r="L132" s="2"/>
    </row>
    <row r="133" spans="1:12" ht="12.75" customHeight="1">
      <c r="A133" s="131">
        <v>128</v>
      </c>
      <c r="B133" s="83" t="s">
        <v>468</v>
      </c>
      <c r="C133" s="50" t="s">
        <v>2921</v>
      </c>
      <c r="D133" s="194">
        <v>345655</v>
      </c>
      <c r="E133" s="194">
        <v>370345</v>
      </c>
      <c r="F133" s="190">
        <v>493795</v>
      </c>
      <c r="G133" s="79"/>
      <c r="H133" s="79"/>
      <c r="I133" s="79"/>
      <c r="J133" s="74"/>
      <c r="K133" s="74"/>
      <c r="L133" s="2"/>
    </row>
    <row r="134" spans="1:12" ht="12.75" customHeight="1">
      <c r="A134" s="131">
        <v>129</v>
      </c>
      <c r="B134" s="83" t="s">
        <v>469</v>
      </c>
      <c r="C134" s="50" t="s">
        <v>2922</v>
      </c>
      <c r="D134" s="194">
        <v>347830</v>
      </c>
      <c r="E134" s="194">
        <v>372675</v>
      </c>
      <c r="F134" s="190">
        <v>496905</v>
      </c>
      <c r="G134" s="79"/>
      <c r="H134" s="79"/>
      <c r="I134" s="79"/>
      <c r="J134" s="74"/>
      <c r="K134" s="74"/>
      <c r="L134" s="2"/>
    </row>
    <row r="135" spans="1:12" ht="12.75" customHeight="1">
      <c r="A135" s="131">
        <v>130</v>
      </c>
      <c r="B135" s="83" t="s">
        <v>470</v>
      </c>
      <c r="C135" s="50" t="s">
        <v>2923</v>
      </c>
      <c r="D135" s="194">
        <v>349880</v>
      </c>
      <c r="E135" s="194">
        <v>374870</v>
      </c>
      <c r="F135" s="190">
        <v>499830</v>
      </c>
      <c r="G135" s="79"/>
      <c r="H135" s="79"/>
      <c r="I135" s="79"/>
      <c r="J135" s="74"/>
      <c r="K135" s="74"/>
      <c r="L135" s="2"/>
    </row>
    <row r="136" spans="1:12" ht="12.75" customHeight="1">
      <c r="A136" s="131">
        <v>131</v>
      </c>
      <c r="B136" s="83" t="s">
        <v>471</v>
      </c>
      <c r="C136" s="50" t="s">
        <v>2924</v>
      </c>
      <c r="D136" s="194">
        <v>352055</v>
      </c>
      <c r="E136" s="194">
        <v>377200</v>
      </c>
      <c r="F136" s="190">
        <v>502935</v>
      </c>
      <c r="G136" s="79"/>
      <c r="H136" s="79"/>
      <c r="I136" s="79"/>
      <c r="J136" s="74"/>
      <c r="K136" s="74"/>
      <c r="L136" s="2"/>
    </row>
    <row r="137" spans="1:12" ht="12.75" customHeight="1">
      <c r="A137" s="131">
        <v>132</v>
      </c>
      <c r="B137" s="83" t="s">
        <v>472</v>
      </c>
      <c r="C137" s="50" t="s">
        <v>2925</v>
      </c>
      <c r="D137" s="194">
        <v>354105</v>
      </c>
      <c r="E137" s="194">
        <v>379395</v>
      </c>
      <c r="F137" s="190">
        <v>505865</v>
      </c>
      <c r="G137" s="79"/>
      <c r="H137" s="79"/>
      <c r="I137" s="79"/>
      <c r="J137" s="74"/>
      <c r="K137" s="74"/>
      <c r="L137" s="2"/>
    </row>
    <row r="138" spans="1:12" ht="12.75" customHeight="1">
      <c r="A138" s="131">
        <v>133</v>
      </c>
      <c r="B138" s="83" t="s">
        <v>473</v>
      </c>
      <c r="C138" s="50" t="s">
        <v>2926</v>
      </c>
      <c r="D138" s="194">
        <v>356150</v>
      </c>
      <c r="E138" s="194">
        <v>381590</v>
      </c>
      <c r="F138" s="190">
        <v>508790</v>
      </c>
      <c r="G138" s="79"/>
      <c r="H138" s="79"/>
      <c r="I138" s="79"/>
      <c r="J138" s="74"/>
      <c r="K138" s="74"/>
      <c r="L138" s="2"/>
    </row>
    <row r="139" spans="1:12" ht="12.75" customHeight="1">
      <c r="A139" s="131">
        <v>134</v>
      </c>
      <c r="B139" s="83" t="s">
        <v>474</v>
      </c>
      <c r="C139" s="50" t="s">
        <v>2927</v>
      </c>
      <c r="D139" s="194">
        <v>358325</v>
      </c>
      <c r="E139" s="194">
        <v>383920</v>
      </c>
      <c r="F139" s="190">
        <v>511895</v>
      </c>
      <c r="G139" s="79"/>
      <c r="H139" s="79"/>
      <c r="I139" s="79"/>
      <c r="J139" s="74"/>
      <c r="K139" s="74"/>
      <c r="L139" s="2"/>
    </row>
    <row r="140" spans="1:12" ht="12.75" customHeight="1">
      <c r="A140" s="131">
        <v>135</v>
      </c>
      <c r="B140" s="83" t="s">
        <v>475</v>
      </c>
      <c r="C140" s="50" t="s">
        <v>2928</v>
      </c>
      <c r="D140" s="194">
        <v>360375</v>
      </c>
      <c r="E140" s="194">
        <v>386115</v>
      </c>
      <c r="F140" s="190">
        <v>514820</v>
      </c>
      <c r="G140" s="79"/>
      <c r="H140" s="79"/>
      <c r="I140" s="79"/>
      <c r="J140" s="74"/>
      <c r="K140" s="74"/>
      <c r="L140" s="2"/>
    </row>
    <row r="141" spans="1:12" ht="12.75" customHeight="1">
      <c r="A141" s="131">
        <v>136</v>
      </c>
      <c r="B141" s="83" t="s">
        <v>476</v>
      </c>
      <c r="C141" s="50" t="s">
        <v>2929</v>
      </c>
      <c r="D141" s="194">
        <v>362425</v>
      </c>
      <c r="E141" s="194">
        <v>388310</v>
      </c>
      <c r="F141" s="190">
        <v>517750</v>
      </c>
      <c r="G141" s="79"/>
      <c r="H141" s="79"/>
      <c r="I141" s="79"/>
      <c r="J141" s="74"/>
      <c r="K141" s="74"/>
      <c r="L141" s="2"/>
    </row>
    <row r="142" spans="1:12" ht="12.75" customHeight="1">
      <c r="A142" s="131">
        <v>137</v>
      </c>
      <c r="B142" s="83" t="s">
        <v>477</v>
      </c>
      <c r="C142" s="50" t="s">
        <v>2930</v>
      </c>
      <c r="D142" s="194">
        <v>364470</v>
      </c>
      <c r="E142" s="194">
        <v>390505</v>
      </c>
      <c r="F142" s="190">
        <v>520675</v>
      </c>
      <c r="G142" s="79"/>
      <c r="H142" s="79"/>
      <c r="I142" s="79"/>
      <c r="J142" s="74"/>
      <c r="K142" s="74"/>
      <c r="L142" s="2"/>
    </row>
    <row r="143" spans="1:12" ht="12.75" customHeight="1">
      <c r="A143" s="131">
        <v>138</v>
      </c>
      <c r="B143" s="83" t="s">
        <v>478</v>
      </c>
      <c r="C143" s="50" t="s">
        <v>2931</v>
      </c>
      <c r="D143" s="194">
        <v>366645</v>
      </c>
      <c r="E143" s="194">
        <v>392835</v>
      </c>
      <c r="F143" s="190">
        <v>523780</v>
      </c>
      <c r="G143" s="79"/>
      <c r="H143" s="79"/>
      <c r="I143" s="79"/>
      <c r="J143" s="74"/>
      <c r="K143" s="74"/>
      <c r="L143" s="2"/>
    </row>
    <row r="144" spans="1:12" ht="12.75" customHeight="1">
      <c r="A144" s="131">
        <v>139</v>
      </c>
      <c r="B144" s="83" t="s">
        <v>479</v>
      </c>
      <c r="C144" s="50" t="s">
        <v>2932</v>
      </c>
      <c r="D144" s="194">
        <v>368690</v>
      </c>
      <c r="E144" s="194">
        <v>395025</v>
      </c>
      <c r="F144" s="190">
        <v>526700</v>
      </c>
      <c r="G144" s="79"/>
      <c r="H144" s="79"/>
      <c r="I144" s="79"/>
      <c r="J144" s="74"/>
      <c r="K144" s="74"/>
      <c r="L144" s="2"/>
    </row>
    <row r="145" spans="1:12" ht="12.75" customHeight="1">
      <c r="A145" s="131">
        <v>140</v>
      </c>
      <c r="B145" s="83" t="s">
        <v>480</v>
      </c>
      <c r="C145" s="50" t="s">
        <v>2933</v>
      </c>
      <c r="D145" s="194">
        <v>370740</v>
      </c>
      <c r="E145" s="194">
        <v>397220</v>
      </c>
      <c r="F145" s="190">
        <v>529630</v>
      </c>
      <c r="G145" s="79"/>
      <c r="H145" s="79"/>
      <c r="I145" s="79"/>
      <c r="J145" s="74"/>
      <c r="K145" s="74"/>
      <c r="L145" s="2"/>
    </row>
    <row r="146" spans="1:12" ht="12.75" customHeight="1">
      <c r="A146" s="131">
        <v>141</v>
      </c>
      <c r="B146" s="83" t="s">
        <v>481</v>
      </c>
      <c r="C146" s="50" t="s">
        <v>2934</v>
      </c>
      <c r="D146" s="194">
        <v>372790</v>
      </c>
      <c r="E146" s="194">
        <v>399415</v>
      </c>
      <c r="F146" s="190">
        <v>532555</v>
      </c>
      <c r="G146" s="79"/>
      <c r="H146" s="79"/>
      <c r="I146" s="79"/>
      <c r="J146" s="74"/>
      <c r="K146" s="74"/>
      <c r="L146" s="2"/>
    </row>
    <row r="147" spans="1:12" ht="12.75" customHeight="1">
      <c r="A147" s="131">
        <v>142</v>
      </c>
      <c r="B147" s="83" t="s">
        <v>482</v>
      </c>
      <c r="C147" s="50" t="s">
        <v>2935</v>
      </c>
      <c r="D147" s="194">
        <v>374835</v>
      </c>
      <c r="E147" s="194">
        <v>401610</v>
      </c>
      <c r="F147" s="190">
        <v>535480</v>
      </c>
      <c r="G147" s="79"/>
      <c r="H147" s="79"/>
      <c r="I147" s="79"/>
      <c r="J147" s="74"/>
      <c r="K147" s="74"/>
      <c r="L147" s="2"/>
    </row>
    <row r="148" spans="1:12" ht="12.75" customHeight="1">
      <c r="A148" s="131">
        <v>143</v>
      </c>
      <c r="B148" s="83" t="s">
        <v>483</v>
      </c>
      <c r="C148" s="50" t="s">
        <v>2936</v>
      </c>
      <c r="D148" s="194">
        <v>376885</v>
      </c>
      <c r="E148" s="194">
        <v>403805</v>
      </c>
      <c r="F148" s="190">
        <v>538405</v>
      </c>
      <c r="G148" s="79"/>
      <c r="H148" s="79"/>
      <c r="I148" s="79"/>
      <c r="J148" s="74"/>
      <c r="K148" s="74"/>
      <c r="L148" s="2"/>
    </row>
    <row r="149" spans="1:12" ht="12.75" customHeight="1">
      <c r="A149" s="131">
        <v>144</v>
      </c>
      <c r="B149" s="83" t="s">
        <v>484</v>
      </c>
      <c r="C149" s="50" t="s">
        <v>2937</v>
      </c>
      <c r="D149" s="194">
        <v>378930</v>
      </c>
      <c r="E149" s="194">
        <v>406000</v>
      </c>
      <c r="F149" s="190">
        <v>541330</v>
      </c>
      <c r="G149" s="79"/>
      <c r="H149" s="79"/>
      <c r="I149" s="79"/>
      <c r="J149" s="74"/>
      <c r="K149" s="74"/>
      <c r="L149" s="2"/>
    </row>
    <row r="150" spans="1:12" ht="12.75" customHeight="1">
      <c r="A150" s="131">
        <v>145</v>
      </c>
      <c r="B150" s="83" t="s">
        <v>485</v>
      </c>
      <c r="C150" s="50" t="s">
        <v>2938</v>
      </c>
      <c r="D150" s="194">
        <v>380975</v>
      </c>
      <c r="E150" s="194">
        <v>408190</v>
      </c>
      <c r="F150" s="190">
        <v>544255</v>
      </c>
      <c r="G150" s="79"/>
      <c r="H150" s="79"/>
      <c r="I150" s="79"/>
      <c r="J150" s="74"/>
      <c r="K150" s="74"/>
      <c r="L150" s="2"/>
    </row>
    <row r="151" spans="1:12" ht="12.75" customHeight="1">
      <c r="A151" s="131">
        <v>146</v>
      </c>
      <c r="B151" s="83" t="s">
        <v>486</v>
      </c>
      <c r="C151" s="50" t="s">
        <v>2939</v>
      </c>
      <c r="D151" s="194">
        <v>383025</v>
      </c>
      <c r="E151" s="194">
        <v>410385</v>
      </c>
      <c r="F151" s="190">
        <v>547180</v>
      </c>
      <c r="G151" s="79"/>
      <c r="H151" s="79"/>
      <c r="I151" s="79"/>
      <c r="J151" s="74"/>
      <c r="K151" s="74"/>
      <c r="L151" s="2"/>
    </row>
    <row r="152" spans="1:12" ht="12.75" customHeight="1">
      <c r="A152" s="131">
        <v>147</v>
      </c>
      <c r="B152" s="83" t="s">
        <v>487</v>
      </c>
      <c r="C152" s="50" t="s">
        <v>2940</v>
      </c>
      <c r="D152" s="194">
        <v>385200</v>
      </c>
      <c r="E152" s="194">
        <v>412715</v>
      </c>
      <c r="F152" s="190">
        <v>550285</v>
      </c>
      <c r="G152" s="79"/>
      <c r="H152" s="79"/>
      <c r="I152" s="79"/>
      <c r="J152" s="74"/>
      <c r="K152" s="74"/>
      <c r="L152" s="2"/>
    </row>
    <row r="153" spans="1:12" ht="12.75" customHeight="1">
      <c r="A153" s="131">
        <v>148</v>
      </c>
      <c r="B153" s="83" t="s">
        <v>488</v>
      </c>
      <c r="C153" s="50" t="s">
        <v>2941</v>
      </c>
      <c r="D153" s="194">
        <v>387250</v>
      </c>
      <c r="E153" s="194">
        <v>414910</v>
      </c>
      <c r="F153" s="190">
        <v>553210</v>
      </c>
      <c r="G153" s="79"/>
      <c r="H153" s="79"/>
      <c r="I153" s="79"/>
      <c r="J153" s="74"/>
      <c r="K153" s="74"/>
      <c r="L153" s="2"/>
    </row>
    <row r="154" spans="1:12" ht="12.75" customHeight="1">
      <c r="A154" s="131">
        <v>149</v>
      </c>
      <c r="B154" s="83" t="s">
        <v>489</v>
      </c>
      <c r="C154" s="50" t="s">
        <v>2942</v>
      </c>
      <c r="D154" s="194">
        <v>389170</v>
      </c>
      <c r="E154" s="194">
        <v>416965</v>
      </c>
      <c r="F154" s="190">
        <v>555955</v>
      </c>
      <c r="G154" s="79"/>
      <c r="H154" s="79"/>
      <c r="I154" s="79"/>
      <c r="J154" s="74"/>
      <c r="K154" s="74"/>
      <c r="L154" s="2"/>
    </row>
    <row r="155" spans="1:12" ht="12.75" customHeight="1">
      <c r="A155" s="131">
        <v>150</v>
      </c>
      <c r="B155" s="83" t="s">
        <v>490</v>
      </c>
      <c r="C155" s="50" t="s">
        <v>2943</v>
      </c>
      <c r="D155" s="194">
        <v>391220</v>
      </c>
      <c r="E155" s="194">
        <v>419160</v>
      </c>
      <c r="F155" s="190">
        <v>558885</v>
      </c>
      <c r="G155" s="79"/>
      <c r="H155" s="79"/>
      <c r="I155" s="79"/>
      <c r="J155" s="74"/>
      <c r="K155" s="74"/>
      <c r="L155" s="2"/>
    </row>
    <row r="156" spans="1:12" ht="12.75" customHeight="1">
      <c r="A156" s="131">
        <v>151</v>
      </c>
      <c r="B156" s="83" t="s">
        <v>491</v>
      </c>
      <c r="C156" s="50" t="s">
        <v>2944</v>
      </c>
      <c r="D156" s="194">
        <v>393265</v>
      </c>
      <c r="E156" s="194">
        <v>421355</v>
      </c>
      <c r="F156" s="190">
        <v>561810</v>
      </c>
      <c r="G156" s="79"/>
      <c r="H156" s="79"/>
      <c r="I156" s="79"/>
      <c r="J156" s="74"/>
      <c r="K156" s="74"/>
      <c r="L156" s="2"/>
    </row>
    <row r="157" spans="1:12" ht="12.75" customHeight="1">
      <c r="A157" s="131">
        <v>152</v>
      </c>
      <c r="B157" s="83" t="s">
        <v>492</v>
      </c>
      <c r="C157" s="50" t="s">
        <v>2945</v>
      </c>
      <c r="D157" s="194">
        <v>395310</v>
      </c>
      <c r="E157" s="194">
        <v>423545</v>
      </c>
      <c r="F157" s="190">
        <v>564730</v>
      </c>
      <c r="G157" s="79"/>
      <c r="H157" s="79"/>
      <c r="I157" s="79"/>
      <c r="J157" s="74"/>
      <c r="K157" s="74"/>
      <c r="L157" s="2"/>
    </row>
    <row r="158" spans="1:12" ht="12.75" customHeight="1">
      <c r="A158" s="131">
        <v>153</v>
      </c>
      <c r="B158" s="83" t="s">
        <v>493</v>
      </c>
      <c r="C158" s="50" t="s">
        <v>2946</v>
      </c>
      <c r="D158" s="194">
        <v>397360</v>
      </c>
      <c r="E158" s="194">
        <v>425740</v>
      </c>
      <c r="F158" s="190">
        <v>567655</v>
      </c>
      <c r="G158" s="79"/>
      <c r="H158" s="79"/>
      <c r="I158" s="79"/>
      <c r="J158" s="74"/>
      <c r="K158" s="74"/>
      <c r="L158" s="2"/>
    </row>
    <row r="159" spans="1:12" ht="12.75" customHeight="1">
      <c r="A159" s="131">
        <v>154</v>
      </c>
      <c r="B159" s="83" t="s">
        <v>494</v>
      </c>
      <c r="C159" s="50" t="s">
        <v>2947</v>
      </c>
      <c r="D159" s="194">
        <v>399405</v>
      </c>
      <c r="E159" s="194">
        <v>427935</v>
      </c>
      <c r="F159" s="190">
        <v>570580</v>
      </c>
      <c r="G159" s="79"/>
      <c r="H159" s="79"/>
      <c r="I159" s="79"/>
      <c r="J159" s="74"/>
      <c r="K159" s="74"/>
      <c r="L159" s="2"/>
    </row>
    <row r="160" spans="1:12" ht="12.75" customHeight="1">
      <c r="A160" s="131">
        <v>155</v>
      </c>
      <c r="B160" s="83" t="s">
        <v>495</v>
      </c>
      <c r="C160" s="50" t="s">
        <v>2948</v>
      </c>
      <c r="D160" s="194">
        <v>401455</v>
      </c>
      <c r="E160" s="194">
        <v>430130</v>
      </c>
      <c r="F160" s="190">
        <v>573505</v>
      </c>
      <c r="G160" s="79"/>
      <c r="H160" s="79"/>
      <c r="I160" s="79"/>
      <c r="J160" s="74"/>
      <c r="K160" s="74"/>
      <c r="L160" s="2"/>
    </row>
    <row r="161" spans="1:12" ht="12.75" customHeight="1">
      <c r="A161" s="131">
        <v>156</v>
      </c>
      <c r="B161" s="83" t="s">
        <v>496</v>
      </c>
      <c r="C161" s="50" t="s">
        <v>2949</v>
      </c>
      <c r="D161" s="194">
        <v>403505</v>
      </c>
      <c r="E161" s="194">
        <v>432325</v>
      </c>
      <c r="F161" s="190">
        <v>576435</v>
      </c>
      <c r="G161" s="79"/>
      <c r="H161" s="79"/>
      <c r="I161" s="79"/>
      <c r="J161" s="74"/>
      <c r="K161" s="74"/>
      <c r="L161" s="2"/>
    </row>
    <row r="162" spans="1:12" ht="12.75" customHeight="1">
      <c r="A162" s="131">
        <v>157</v>
      </c>
      <c r="B162" s="83" t="s">
        <v>497</v>
      </c>
      <c r="C162" s="50" t="s">
        <v>2950</v>
      </c>
      <c r="D162" s="194">
        <v>405550</v>
      </c>
      <c r="E162" s="194">
        <v>434520</v>
      </c>
      <c r="F162" s="190">
        <v>579360</v>
      </c>
      <c r="G162" s="79"/>
      <c r="H162" s="79"/>
      <c r="I162" s="79"/>
      <c r="J162" s="74"/>
      <c r="K162" s="74"/>
      <c r="L162" s="2"/>
    </row>
    <row r="163" spans="1:12" ht="12.75" customHeight="1">
      <c r="A163" s="131">
        <v>158</v>
      </c>
      <c r="B163" s="83" t="s">
        <v>498</v>
      </c>
      <c r="C163" s="50" t="s">
        <v>2951</v>
      </c>
      <c r="D163" s="194">
        <v>407470</v>
      </c>
      <c r="E163" s="194">
        <v>436575</v>
      </c>
      <c r="F163" s="190">
        <v>582100</v>
      </c>
      <c r="G163" s="79"/>
      <c r="H163" s="79"/>
      <c r="I163" s="79"/>
      <c r="J163" s="74"/>
      <c r="K163" s="74"/>
      <c r="L163" s="2"/>
    </row>
    <row r="164" spans="1:12" ht="12.75" customHeight="1">
      <c r="A164" s="131">
        <v>159</v>
      </c>
      <c r="B164" s="83" t="s">
        <v>499</v>
      </c>
      <c r="C164" s="50" t="s">
        <v>2952</v>
      </c>
      <c r="D164" s="194">
        <v>409515</v>
      </c>
      <c r="E164" s="194">
        <v>438770</v>
      </c>
      <c r="F164" s="190">
        <v>585025</v>
      </c>
      <c r="G164" s="79"/>
      <c r="H164" s="79"/>
      <c r="I164" s="79"/>
      <c r="J164" s="74"/>
      <c r="K164" s="74"/>
      <c r="L164" s="2"/>
    </row>
    <row r="165" spans="1:12" ht="12.75" customHeight="1">
      <c r="A165" s="131">
        <v>160</v>
      </c>
      <c r="B165" s="83" t="s">
        <v>500</v>
      </c>
      <c r="C165" s="50" t="s">
        <v>2953</v>
      </c>
      <c r="D165" s="194">
        <v>411565</v>
      </c>
      <c r="E165" s="194">
        <v>440965</v>
      </c>
      <c r="F165" s="190">
        <v>587950</v>
      </c>
      <c r="G165" s="79"/>
      <c r="H165" s="79"/>
      <c r="I165" s="79"/>
      <c r="J165" s="74"/>
      <c r="K165" s="74"/>
      <c r="L165" s="2"/>
    </row>
    <row r="166" spans="1:12" ht="12.75" customHeight="1">
      <c r="A166" s="131">
        <v>161</v>
      </c>
      <c r="B166" s="83" t="s">
        <v>501</v>
      </c>
      <c r="C166" s="50" t="s">
        <v>2954</v>
      </c>
      <c r="D166" s="194">
        <v>413615</v>
      </c>
      <c r="E166" s="194">
        <v>443155</v>
      </c>
      <c r="F166" s="190">
        <v>590875</v>
      </c>
      <c r="G166" s="79"/>
      <c r="H166" s="79"/>
      <c r="I166" s="79"/>
      <c r="J166" s="74"/>
      <c r="K166" s="74"/>
      <c r="L166" s="2"/>
    </row>
    <row r="167" spans="1:12" ht="12.75" customHeight="1">
      <c r="A167" s="131">
        <v>162</v>
      </c>
      <c r="B167" s="83" t="s">
        <v>502</v>
      </c>
      <c r="C167" s="50" t="s">
        <v>2955</v>
      </c>
      <c r="D167" s="194">
        <v>415530</v>
      </c>
      <c r="E167" s="194">
        <v>445210</v>
      </c>
      <c r="F167" s="190">
        <v>593615</v>
      </c>
      <c r="G167" s="79"/>
      <c r="H167" s="79"/>
      <c r="I167" s="79"/>
      <c r="J167" s="74"/>
      <c r="K167" s="74"/>
      <c r="L167" s="2"/>
    </row>
    <row r="168" spans="1:12" ht="12.75" customHeight="1">
      <c r="A168" s="131">
        <v>163</v>
      </c>
      <c r="B168" s="83" t="s">
        <v>503</v>
      </c>
      <c r="C168" s="50" t="s">
        <v>2956</v>
      </c>
      <c r="D168" s="194">
        <v>417580</v>
      </c>
      <c r="E168" s="194">
        <v>447405</v>
      </c>
      <c r="F168" s="190">
        <v>596540</v>
      </c>
      <c r="G168" s="79"/>
      <c r="H168" s="79"/>
      <c r="I168" s="79"/>
      <c r="J168" s="74"/>
      <c r="K168" s="74"/>
      <c r="L168" s="2"/>
    </row>
    <row r="169" spans="1:12" ht="12.75" customHeight="1">
      <c r="A169" s="131">
        <v>164</v>
      </c>
      <c r="B169" s="83" t="s">
        <v>504</v>
      </c>
      <c r="C169" s="50" t="s">
        <v>2957</v>
      </c>
      <c r="D169" s="194">
        <v>419625</v>
      </c>
      <c r="E169" s="194">
        <v>449600</v>
      </c>
      <c r="F169" s="190">
        <v>599465</v>
      </c>
      <c r="G169" s="79"/>
      <c r="H169" s="79"/>
      <c r="I169" s="79"/>
      <c r="J169" s="74"/>
      <c r="K169" s="74"/>
      <c r="L169" s="2"/>
    </row>
    <row r="170" spans="1:12" ht="12.75" customHeight="1">
      <c r="A170" s="131">
        <v>165</v>
      </c>
      <c r="B170" s="83" t="s">
        <v>505</v>
      </c>
      <c r="C170" s="50" t="s">
        <v>2958</v>
      </c>
      <c r="D170" s="194">
        <v>421550</v>
      </c>
      <c r="E170" s="194">
        <v>451660</v>
      </c>
      <c r="F170" s="190">
        <v>602210</v>
      </c>
      <c r="G170" s="79"/>
      <c r="H170" s="79"/>
      <c r="I170" s="79"/>
      <c r="J170" s="74"/>
      <c r="K170" s="74"/>
      <c r="L170" s="2"/>
    </row>
    <row r="171" spans="1:12" ht="12.75" customHeight="1">
      <c r="A171" s="131">
        <v>166</v>
      </c>
      <c r="B171" s="83" t="s">
        <v>506</v>
      </c>
      <c r="C171" s="50" t="s">
        <v>2959</v>
      </c>
      <c r="D171" s="194">
        <v>423590</v>
      </c>
      <c r="E171" s="194">
        <v>453850</v>
      </c>
      <c r="F171" s="190">
        <v>605130</v>
      </c>
      <c r="G171" s="79"/>
      <c r="H171" s="79"/>
      <c r="I171" s="79"/>
      <c r="J171" s="74"/>
      <c r="K171" s="74"/>
      <c r="L171" s="2"/>
    </row>
    <row r="172" spans="1:12" ht="12.75" customHeight="1">
      <c r="A172" s="131">
        <v>167</v>
      </c>
      <c r="B172" s="83" t="s">
        <v>507</v>
      </c>
      <c r="C172" s="50" t="s">
        <v>2960</v>
      </c>
      <c r="D172" s="194">
        <v>425640</v>
      </c>
      <c r="E172" s="194">
        <v>456045</v>
      </c>
      <c r="F172" s="190">
        <v>608060</v>
      </c>
      <c r="G172" s="79"/>
      <c r="H172" s="79"/>
      <c r="I172" s="79"/>
      <c r="J172" s="74"/>
      <c r="K172" s="74"/>
      <c r="L172" s="2"/>
    </row>
    <row r="173" spans="1:12" ht="12.75" customHeight="1">
      <c r="A173" s="131">
        <v>168</v>
      </c>
      <c r="B173" s="83" t="s">
        <v>508</v>
      </c>
      <c r="C173" s="50" t="s">
        <v>2961</v>
      </c>
      <c r="D173" s="194">
        <v>427560</v>
      </c>
      <c r="E173" s="194">
        <v>458100</v>
      </c>
      <c r="F173" s="190">
        <v>610805</v>
      </c>
      <c r="G173" s="79"/>
      <c r="H173" s="79"/>
      <c r="I173" s="79"/>
      <c r="J173" s="74"/>
      <c r="K173" s="74"/>
      <c r="L173" s="2"/>
    </row>
    <row r="174" spans="1:12" ht="12.75" customHeight="1">
      <c r="A174" s="131">
        <v>169</v>
      </c>
      <c r="B174" s="83" t="s">
        <v>509</v>
      </c>
      <c r="C174" s="50" t="s">
        <v>2962</v>
      </c>
      <c r="D174" s="194">
        <v>429610</v>
      </c>
      <c r="E174" s="194">
        <v>460295</v>
      </c>
      <c r="F174" s="190">
        <v>613730</v>
      </c>
      <c r="G174" s="79"/>
      <c r="H174" s="79"/>
      <c r="I174" s="79"/>
      <c r="J174" s="74"/>
      <c r="K174" s="74"/>
      <c r="L174" s="2"/>
    </row>
    <row r="175" spans="1:12" ht="12.75" customHeight="1">
      <c r="A175" s="131">
        <v>170</v>
      </c>
      <c r="B175" s="83" t="s">
        <v>510</v>
      </c>
      <c r="C175" s="50" t="s">
        <v>2963</v>
      </c>
      <c r="D175" s="194">
        <v>431525</v>
      </c>
      <c r="E175" s="194">
        <v>462350</v>
      </c>
      <c r="F175" s="190">
        <v>616470</v>
      </c>
      <c r="G175" s="79"/>
      <c r="H175" s="79"/>
      <c r="I175" s="79"/>
      <c r="J175" s="74"/>
      <c r="K175" s="74"/>
      <c r="L175" s="2"/>
    </row>
    <row r="176" spans="1:12" ht="12.75" customHeight="1">
      <c r="A176" s="131">
        <v>171</v>
      </c>
      <c r="B176" s="83" t="s">
        <v>511</v>
      </c>
      <c r="C176" s="50" t="s">
        <v>2964</v>
      </c>
      <c r="D176" s="194">
        <v>433575</v>
      </c>
      <c r="E176" s="194">
        <v>464545</v>
      </c>
      <c r="F176" s="190">
        <v>619395</v>
      </c>
      <c r="G176" s="79"/>
      <c r="H176" s="79"/>
      <c r="I176" s="79"/>
      <c r="J176" s="74"/>
      <c r="K176" s="74"/>
      <c r="L176" s="2"/>
    </row>
    <row r="177" spans="1:12" ht="12.75" customHeight="1">
      <c r="A177" s="131">
        <v>172</v>
      </c>
      <c r="B177" s="83" t="s">
        <v>512</v>
      </c>
      <c r="C177" s="50" t="s">
        <v>2965</v>
      </c>
      <c r="D177" s="194">
        <v>435625</v>
      </c>
      <c r="E177" s="194">
        <v>466740</v>
      </c>
      <c r="F177" s="190">
        <v>622320</v>
      </c>
      <c r="G177" s="79"/>
      <c r="H177" s="79"/>
      <c r="I177" s="79"/>
      <c r="J177" s="74"/>
      <c r="K177" s="74"/>
      <c r="L177" s="2"/>
    </row>
    <row r="178" spans="1:12" ht="12.75" customHeight="1">
      <c r="A178" s="131">
        <v>173</v>
      </c>
      <c r="B178" s="83" t="s">
        <v>513</v>
      </c>
      <c r="C178" s="50" t="s">
        <v>2966</v>
      </c>
      <c r="D178" s="194">
        <v>437545</v>
      </c>
      <c r="E178" s="194">
        <v>468800</v>
      </c>
      <c r="F178" s="190">
        <v>625065</v>
      </c>
      <c r="G178" s="79"/>
      <c r="H178" s="79"/>
      <c r="I178" s="79"/>
      <c r="J178" s="74"/>
      <c r="K178" s="74"/>
      <c r="L178" s="2"/>
    </row>
    <row r="179" spans="1:12" ht="12.75" customHeight="1">
      <c r="A179" s="131">
        <v>174</v>
      </c>
      <c r="B179" s="83" t="s">
        <v>514</v>
      </c>
      <c r="C179" s="50" t="s">
        <v>2967</v>
      </c>
      <c r="D179" s="194">
        <v>439590</v>
      </c>
      <c r="E179" s="194">
        <v>470990</v>
      </c>
      <c r="F179" s="190">
        <v>627985</v>
      </c>
      <c r="G179" s="79"/>
      <c r="H179" s="79"/>
      <c r="I179" s="79"/>
      <c r="J179" s="74"/>
      <c r="K179" s="74"/>
      <c r="L179" s="2"/>
    </row>
    <row r="180" spans="1:12" ht="12.75" customHeight="1">
      <c r="A180" s="131">
        <v>175</v>
      </c>
      <c r="B180" s="83" t="s">
        <v>515</v>
      </c>
      <c r="C180" s="50" t="s">
        <v>2968</v>
      </c>
      <c r="D180" s="194">
        <v>441510</v>
      </c>
      <c r="E180" s="194">
        <v>473045</v>
      </c>
      <c r="F180" s="190">
        <v>630730</v>
      </c>
      <c r="G180" s="79"/>
      <c r="H180" s="79"/>
      <c r="I180" s="79"/>
      <c r="J180" s="74"/>
      <c r="K180" s="74"/>
      <c r="L180" s="2"/>
    </row>
    <row r="181" spans="1:12" ht="12.75" customHeight="1">
      <c r="A181" s="131">
        <v>176</v>
      </c>
      <c r="B181" s="83" t="s">
        <v>516</v>
      </c>
      <c r="C181" s="50" t="s">
        <v>2969</v>
      </c>
      <c r="D181" s="194">
        <v>443560</v>
      </c>
      <c r="E181" s="194">
        <v>475240</v>
      </c>
      <c r="F181" s="190">
        <v>633655</v>
      </c>
      <c r="G181" s="79"/>
      <c r="H181" s="79"/>
      <c r="I181" s="79"/>
      <c r="J181" s="74"/>
      <c r="K181" s="74"/>
      <c r="L181" s="2"/>
    </row>
    <row r="182" spans="1:12" ht="12.75" customHeight="1">
      <c r="A182" s="131">
        <v>177</v>
      </c>
      <c r="B182" s="83" t="s">
        <v>517</v>
      </c>
      <c r="C182" s="50" t="s">
        <v>2970</v>
      </c>
      <c r="D182" s="194">
        <v>445475</v>
      </c>
      <c r="E182" s="194">
        <v>477295</v>
      </c>
      <c r="F182" s="190">
        <v>636395</v>
      </c>
      <c r="G182" s="79"/>
      <c r="H182" s="79"/>
      <c r="I182" s="79"/>
      <c r="J182" s="74"/>
      <c r="K182" s="74"/>
      <c r="L182" s="2"/>
    </row>
    <row r="183" spans="1:12" ht="12.75" customHeight="1">
      <c r="A183" s="131">
        <v>178</v>
      </c>
      <c r="B183" s="83" t="s">
        <v>518</v>
      </c>
      <c r="C183" s="50" t="s">
        <v>2971</v>
      </c>
      <c r="D183" s="194">
        <v>447395</v>
      </c>
      <c r="E183" s="194">
        <v>479355</v>
      </c>
      <c r="F183" s="190">
        <v>639140</v>
      </c>
      <c r="G183" s="79"/>
      <c r="H183" s="79"/>
      <c r="I183" s="79"/>
      <c r="J183" s="74"/>
      <c r="K183" s="74"/>
      <c r="L183" s="2"/>
    </row>
    <row r="184" spans="1:12" ht="12.75" customHeight="1">
      <c r="A184" s="131">
        <v>179</v>
      </c>
      <c r="B184" s="83" t="s">
        <v>519</v>
      </c>
      <c r="C184" s="50" t="s">
        <v>2972</v>
      </c>
      <c r="D184" s="194">
        <v>449445</v>
      </c>
      <c r="E184" s="194">
        <v>481550</v>
      </c>
      <c r="F184" s="190">
        <v>642065</v>
      </c>
      <c r="G184" s="79"/>
      <c r="H184" s="79"/>
      <c r="I184" s="79"/>
      <c r="J184" s="74"/>
      <c r="K184" s="74"/>
      <c r="L184" s="2"/>
    </row>
    <row r="185" spans="1:12" ht="12.75" customHeight="1">
      <c r="A185" s="131">
        <v>180</v>
      </c>
      <c r="B185" s="83" t="s">
        <v>520</v>
      </c>
      <c r="C185" s="50" t="s">
        <v>2973</v>
      </c>
      <c r="D185" s="194">
        <v>451360</v>
      </c>
      <c r="E185" s="194">
        <v>483605</v>
      </c>
      <c r="F185" s="190">
        <v>644805</v>
      </c>
      <c r="G185" s="79"/>
      <c r="H185" s="79"/>
      <c r="I185" s="79"/>
      <c r="J185" s="74"/>
      <c r="K185" s="74"/>
      <c r="L185" s="2"/>
    </row>
    <row r="186" spans="1:12" ht="12.75" customHeight="1">
      <c r="A186" s="131">
        <v>181</v>
      </c>
      <c r="B186" s="83" t="s">
        <v>521</v>
      </c>
      <c r="C186" s="50" t="s">
        <v>2974</v>
      </c>
      <c r="D186" s="194">
        <v>453410</v>
      </c>
      <c r="E186" s="194">
        <v>485795</v>
      </c>
      <c r="F186" s="190">
        <v>647730</v>
      </c>
      <c r="G186" s="79"/>
      <c r="H186" s="79"/>
      <c r="I186" s="79"/>
      <c r="J186" s="74"/>
      <c r="K186" s="74"/>
      <c r="L186" s="2"/>
    </row>
    <row r="187" spans="1:12" ht="12.75" customHeight="1">
      <c r="A187" s="131">
        <v>182</v>
      </c>
      <c r="B187" s="83" t="s">
        <v>522</v>
      </c>
      <c r="C187" s="50" t="s">
        <v>2975</v>
      </c>
      <c r="D187" s="194">
        <v>455330</v>
      </c>
      <c r="E187" s="194">
        <v>487855</v>
      </c>
      <c r="F187" s="190">
        <v>650475</v>
      </c>
      <c r="G187" s="79"/>
      <c r="H187" s="79"/>
      <c r="I187" s="79"/>
      <c r="J187" s="74"/>
      <c r="K187" s="74"/>
      <c r="L187" s="2"/>
    </row>
    <row r="188" spans="1:12" ht="12.75" customHeight="1">
      <c r="A188" s="131">
        <v>183</v>
      </c>
      <c r="B188" s="83" t="s">
        <v>523</v>
      </c>
      <c r="C188" s="50" t="s">
        <v>2976</v>
      </c>
      <c r="D188" s="194">
        <v>457255</v>
      </c>
      <c r="E188" s="194">
        <v>489915</v>
      </c>
      <c r="F188" s="190">
        <v>653220</v>
      </c>
      <c r="G188" s="79"/>
      <c r="H188" s="79"/>
      <c r="I188" s="79"/>
      <c r="J188" s="74"/>
      <c r="K188" s="74"/>
      <c r="L188" s="2"/>
    </row>
    <row r="189" spans="1:12" ht="12.75" customHeight="1">
      <c r="A189" s="131">
        <v>184</v>
      </c>
      <c r="B189" s="83" t="s">
        <v>524</v>
      </c>
      <c r="C189" s="50" t="s">
        <v>2977</v>
      </c>
      <c r="D189" s="194">
        <v>459295</v>
      </c>
      <c r="E189" s="194">
        <v>492105</v>
      </c>
      <c r="F189" s="190">
        <v>656140</v>
      </c>
      <c r="G189" s="79"/>
      <c r="H189" s="79"/>
      <c r="I189" s="79"/>
      <c r="J189" s="74"/>
      <c r="K189" s="74"/>
      <c r="L189" s="2"/>
    </row>
    <row r="190" spans="1:12" ht="12.75" customHeight="1">
      <c r="A190" s="131">
        <v>185</v>
      </c>
      <c r="B190" s="83" t="s">
        <v>525</v>
      </c>
      <c r="C190" s="50" t="s">
        <v>2978</v>
      </c>
      <c r="D190" s="194">
        <v>461220</v>
      </c>
      <c r="E190" s="194">
        <v>494165</v>
      </c>
      <c r="F190" s="190">
        <v>658885</v>
      </c>
      <c r="G190" s="79"/>
      <c r="H190" s="79"/>
      <c r="I190" s="79"/>
      <c r="J190" s="74"/>
      <c r="K190" s="74"/>
      <c r="L190" s="2"/>
    </row>
    <row r="191" spans="1:12" ht="12.75" customHeight="1">
      <c r="A191" s="131">
        <v>186</v>
      </c>
      <c r="B191" s="83" t="s">
        <v>526</v>
      </c>
      <c r="C191" s="50" t="s">
        <v>2979</v>
      </c>
      <c r="D191" s="194">
        <v>463140</v>
      </c>
      <c r="E191" s="194">
        <v>496220</v>
      </c>
      <c r="F191" s="190">
        <v>661630</v>
      </c>
      <c r="G191" s="79"/>
      <c r="H191" s="79"/>
      <c r="I191" s="79"/>
      <c r="J191" s="74"/>
      <c r="K191" s="74"/>
      <c r="L191" s="2"/>
    </row>
    <row r="192" spans="1:12" ht="12.75" customHeight="1">
      <c r="A192" s="131">
        <v>187</v>
      </c>
      <c r="B192" s="83" t="s">
        <v>527</v>
      </c>
      <c r="C192" s="50" t="s">
        <v>2980</v>
      </c>
      <c r="D192" s="194">
        <v>465185</v>
      </c>
      <c r="E192" s="194">
        <v>498410</v>
      </c>
      <c r="F192" s="190">
        <v>664550</v>
      </c>
      <c r="G192" s="79"/>
      <c r="H192" s="79"/>
      <c r="I192" s="79"/>
      <c r="J192" s="74"/>
      <c r="K192" s="74"/>
      <c r="L192" s="2"/>
    </row>
    <row r="193" spans="1:12" ht="12.75" customHeight="1">
      <c r="A193" s="131">
        <v>188</v>
      </c>
      <c r="B193" s="83" t="s">
        <v>528</v>
      </c>
      <c r="C193" s="50" t="s">
        <v>2981</v>
      </c>
      <c r="D193" s="194">
        <v>467105</v>
      </c>
      <c r="E193" s="194">
        <v>500470</v>
      </c>
      <c r="F193" s="190">
        <v>667295</v>
      </c>
      <c r="G193" s="79"/>
      <c r="H193" s="79"/>
      <c r="I193" s="79"/>
      <c r="J193" s="74"/>
      <c r="K193" s="74"/>
      <c r="L193" s="2"/>
    </row>
    <row r="194" spans="1:12" ht="12.75" customHeight="1">
      <c r="A194" s="131">
        <v>189</v>
      </c>
      <c r="B194" s="83" t="s">
        <v>529</v>
      </c>
      <c r="C194" s="50" t="s">
        <v>2982</v>
      </c>
      <c r="D194" s="194">
        <v>469025</v>
      </c>
      <c r="E194" s="194">
        <v>502530</v>
      </c>
      <c r="F194" s="190">
        <v>670040</v>
      </c>
      <c r="G194" s="79"/>
      <c r="H194" s="79"/>
      <c r="I194" s="79"/>
      <c r="J194" s="74"/>
      <c r="K194" s="74"/>
      <c r="L194" s="2"/>
    </row>
    <row r="195" spans="1:12" ht="12.75" customHeight="1">
      <c r="A195" s="131">
        <v>190</v>
      </c>
      <c r="B195" s="83" t="s">
        <v>530</v>
      </c>
      <c r="C195" s="50" t="s">
        <v>2983</v>
      </c>
      <c r="D195" s="194">
        <v>470945</v>
      </c>
      <c r="E195" s="194">
        <v>504580</v>
      </c>
      <c r="F195" s="190">
        <v>672775</v>
      </c>
      <c r="G195" s="79"/>
      <c r="H195" s="79"/>
      <c r="I195" s="79"/>
      <c r="J195" s="74"/>
      <c r="K195" s="74"/>
      <c r="L195" s="2"/>
    </row>
    <row r="196" spans="1:12" ht="12.75" customHeight="1">
      <c r="A196" s="131">
        <v>191</v>
      </c>
      <c r="B196" s="83" t="s">
        <v>531</v>
      </c>
      <c r="C196" s="50" t="s">
        <v>2984</v>
      </c>
      <c r="D196" s="194">
        <v>472990</v>
      </c>
      <c r="E196" s="194">
        <v>506775</v>
      </c>
      <c r="F196" s="190">
        <v>675705</v>
      </c>
      <c r="G196" s="79"/>
      <c r="H196" s="79"/>
      <c r="I196" s="79"/>
      <c r="J196" s="74"/>
      <c r="K196" s="74"/>
      <c r="L196" s="2"/>
    </row>
    <row r="197" spans="1:12" ht="12.75" customHeight="1">
      <c r="A197" s="131">
        <v>192</v>
      </c>
      <c r="B197" s="83" t="s">
        <v>532</v>
      </c>
      <c r="C197" s="50" t="s">
        <v>2985</v>
      </c>
      <c r="D197" s="194">
        <v>474915</v>
      </c>
      <c r="E197" s="194">
        <v>508835</v>
      </c>
      <c r="F197" s="190">
        <v>678445</v>
      </c>
      <c r="G197" s="79"/>
      <c r="H197" s="79"/>
      <c r="I197" s="79"/>
      <c r="J197" s="74"/>
      <c r="K197" s="74"/>
      <c r="L197" s="2"/>
    </row>
    <row r="198" spans="1:12" ht="12.75" customHeight="1">
      <c r="A198" s="131">
        <v>193</v>
      </c>
      <c r="B198" s="83" t="s">
        <v>533</v>
      </c>
      <c r="C198" s="50" t="s">
        <v>2986</v>
      </c>
      <c r="D198" s="194">
        <v>476830</v>
      </c>
      <c r="E198" s="194">
        <v>510890</v>
      </c>
      <c r="F198" s="190">
        <v>681185</v>
      </c>
      <c r="G198" s="79"/>
      <c r="H198" s="79"/>
      <c r="I198" s="79"/>
      <c r="J198" s="74"/>
      <c r="K198" s="74"/>
      <c r="L198" s="2"/>
    </row>
    <row r="199" spans="1:12" ht="12.75" customHeight="1">
      <c r="A199" s="131">
        <v>194</v>
      </c>
      <c r="B199" s="83" t="s">
        <v>534</v>
      </c>
      <c r="C199" s="50" t="s">
        <v>2987</v>
      </c>
      <c r="D199" s="194">
        <v>478750</v>
      </c>
      <c r="E199" s="194">
        <v>512950</v>
      </c>
      <c r="F199" s="190">
        <v>683930</v>
      </c>
      <c r="G199" s="79"/>
      <c r="H199" s="79"/>
      <c r="I199" s="79"/>
      <c r="J199" s="74"/>
      <c r="K199" s="74"/>
      <c r="L199" s="2"/>
    </row>
    <row r="200" spans="1:12" ht="12.75" customHeight="1">
      <c r="A200" s="131">
        <v>195</v>
      </c>
      <c r="B200" s="83" t="s">
        <v>535</v>
      </c>
      <c r="C200" s="50" t="s">
        <v>2988</v>
      </c>
      <c r="D200" s="194">
        <v>480670</v>
      </c>
      <c r="E200" s="194">
        <v>515000</v>
      </c>
      <c r="F200" s="190">
        <v>686670</v>
      </c>
      <c r="G200" s="79"/>
      <c r="H200" s="79"/>
      <c r="I200" s="79"/>
      <c r="J200" s="74"/>
      <c r="K200" s="74"/>
      <c r="L200" s="2"/>
    </row>
    <row r="201" spans="1:12" ht="12.75" customHeight="1">
      <c r="A201" s="131">
        <v>196</v>
      </c>
      <c r="B201" s="83" t="s">
        <v>536</v>
      </c>
      <c r="C201" s="50" t="s">
        <v>2989</v>
      </c>
      <c r="D201" s="194">
        <v>482715</v>
      </c>
      <c r="E201" s="194">
        <v>517195</v>
      </c>
      <c r="F201" s="190">
        <v>689595</v>
      </c>
      <c r="G201" s="79"/>
      <c r="H201" s="79"/>
      <c r="I201" s="79"/>
      <c r="J201" s="74"/>
      <c r="K201" s="74"/>
      <c r="L201" s="2"/>
    </row>
    <row r="202" spans="1:12" ht="12.75" customHeight="1">
      <c r="A202" s="131">
        <v>197</v>
      </c>
      <c r="B202" s="83" t="s">
        <v>537</v>
      </c>
      <c r="C202" s="50" t="s">
        <v>2990</v>
      </c>
      <c r="D202" s="194">
        <v>484640</v>
      </c>
      <c r="E202" s="194">
        <v>519255</v>
      </c>
      <c r="F202" s="190">
        <v>692340</v>
      </c>
      <c r="G202" s="79"/>
      <c r="H202" s="79"/>
      <c r="I202" s="79"/>
      <c r="J202" s="74"/>
      <c r="K202" s="74"/>
      <c r="L202" s="2"/>
    </row>
    <row r="203" spans="1:12" ht="12.75" customHeight="1">
      <c r="A203" s="131">
        <v>198</v>
      </c>
      <c r="B203" s="83" t="s">
        <v>538</v>
      </c>
      <c r="C203" s="50" t="s">
        <v>2991</v>
      </c>
      <c r="D203" s="194">
        <v>486555</v>
      </c>
      <c r="E203" s="194">
        <v>521310</v>
      </c>
      <c r="F203" s="190">
        <v>695080</v>
      </c>
      <c r="G203" s="79"/>
      <c r="H203" s="79"/>
      <c r="I203" s="79"/>
      <c r="J203" s="74"/>
      <c r="K203" s="74"/>
      <c r="L203" s="2"/>
    </row>
    <row r="204" spans="1:12" ht="12.75" customHeight="1">
      <c r="A204" s="131">
        <v>199</v>
      </c>
      <c r="B204" s="83" t="s">
        <v>539</v>
      </c>
      <c r="C204" s="50" t="s">
        <v>2992</v>
      </c>
      <c r="D204" s="194">
        <v>488475</v>
      </c>
      <c r="E204" s="194">
        <v>523370</v>
      </c>
      <c r="F204" s="190">
        <v>697825</v>
      </c>
      <c r="G204" s="79"/>
      <c r="H204" s="79"/>
      <c r="I204" s="79"/>
      <c r="J204" s="74"/>
      <c r="K204" s="74"/>
      <c r="L204" s="2"/>
    </row>
    <row r="205" spans="1:12" ht="12.75" customHeight="1">
      <c r="A205" s="131">
        <v>200</v>
      </c>
      <c r="B205" s="83" t="s">
        <v>540</v>
      </c>
      <c r="C205" s="50" t="s">
        <v>2993</v>
      </c>
      <c r="D205" s="194">
        <v>490400</v>
      </c>
      <c r="E205" s="194">
        <v>525425</v>
      </c>
      <c r="F205" s="190">
        <v>700570</v>
      </c>
      <c r="G205" s="79"/>
      <c r="H205" s="79"/>
      <c r="I205" s="79"/>
      <c r="J205" s="74"/>
      <c r="K205" s="74"/>
      <c r="L205" s="2"/>
    </row>
    <row r="206" spans="1:12" ht="12.75" customHeight="1">
      <c r="A206" s="131">
        <v>210</v>
      </c>
      <c r="B206" s="83" t="s">
        <v>541</v>
      </c>
      <c r="C206" s="50" t="s">
        <v>2994</v>
      </c>
      <c r="D206" s="194">
        <v>514225</v>
      </c>
      <c r="E206" s="194">
        <v>550955</v>
      </c>
      <c r="F206" s="190">
        <v>734610</v>
      </c>
      <c r="G206" s="79"/>
      <c r="H206" s="79"/>
      <c r="I206" s="79"/>
      <c r="J206" s="74"/>
      <c r="K206" s="74"/>
      <c r="L206" s="2"/>
    </row>
    <row r="207" spans="1:12" ht="12.75" customHeight="1">
      <c r="A207" s="131">
        <v>220</v>
      </c>
      <c r="B207" s="83" t="s">
        <v>542</v>
      </c>
      <c r="C207" s="50" t="s">
        <v>2995</v>
      </c>
      <c r="D207" s="194">
        <v>533465</v>
      </c>
      <c r="E207" s="194">
        <v>571570</v>
      </c>
      <c r="F207" s="190">
        <v>762095</v>
      </c>
      <c r="G207" s="79"/>
      <c r="H207" s="79"/>
      <c r="I207" s="79"/>
      <c r="J207" s="74"/>
      <c r="K207" s="74"/>
      <c r="L207" s="2"/>
    </row>
    <row r="208" spans="1:12" ht="12.75" customHeight="1">
      <c r="A208" s="131">
        <v>230</v>
      </c>
      <c r="B208" s="83" t="s">
        <v>543</v>
      </c>
      <c r="C208" s="50" t="s">
        <v>2996</v>
      </c>
      <c r="D208" s="194">
        <v>552580</v>
      </c>
      <c r="E208" s="194">
        <v>592050</v>
      </c>
      <c r="F208" s="190">
        <v>789400</v>
      </c>
      <c r="G208" s="79"/>
      <c r="H208" s="79"/>
      <c r="I208" s="79"/>
      <c r="J208" s="74"/>
      <c r="K208" s="74"/>
      <c r="L208" s="2"/>
    </row>
    <row r="209" spans="1:12" ht="12.75" customHeight="1">
      <c r="A209" s="131">
        <v>240</v>
      </c>
      <c r="B209" s="83" t="s">
        <v>544</v>
      </c>
      <c r="C209" s="50" t="s">
        <v>2997</v>
      </c>
      <c r="D209" s="194">
        <v>571435</v>
      </c>
      <c r="E209" s="194">
        <v>612250</v>
      </c>
      <c r="F209" s="190">
        <v>816335</v>
      </c>
      <c r="G209" s="79"/>
      <c r="H209" s="79"/>
      <c r="I209" s="79"/>
      <c r="J209" s="74"/>
      <c r="K209" s="74"/>
      <c r="L209" s="2"/>
    </row>
    <row r="210" spans="1:12" ht="12.75" customHeight="1">
      <c r="A210" s="131">
        <v>250</v>
      </c>
      <c r="B210" s="83" t="s">
        <v>545</v>
      </c>
      <c r="C210" s="50" t="s">
        <v>2998</v>
      </c>
      <c r="D210" s="194">
        <v>590160</v>
      </c>
      <c r="E210" s="194">
        <v>632315</v>
      </c>
      <c r="F210" s="190">
        <v>843085</v>
      </c>
      <c r="G210" s="79"/>
      <c r="H210" s="79"/>
      <c r="I210" s="79"/>
      <c r="J210" s="74"/>
      <c r="K210" s="74"/>
      <c r="L210" s="2"/>
    </row>
    <row r="211" spans="1:12" ht="12.75" customHeight="1">
      <c r="A211" s="131">
        <v>260</v>
      </c>
      <c r="B211" s="83" t="s">
        <v>546</v>
      </c>
      <c r="C211" s="50" t="s">
        <v>2999</v>
      </c>
      <c r="D211" s="194">
        <v>608750</v>
      </c>
      <c r="E211" s="194">
        <v>652235</v>
      </c>
      <c r="F211" s="190">
        <v>869645</v>
      </c>
      <c r="G211" s="79"/>
      <c r="H211" s="79"/>
      <c r="I211" s="79"/>
      <c r="J211" s="74"/>
      <c r="K211" s="74"/>
      <c r="L211" s="2"/>
    </row>
    <row r="212" spans="1:12" ht="12.75" customHeight="1">
      <c r="A212" s="131">
        <v>270</v>
      </c>
      <c r="B212" s="83" t="s">
        <v>547</v>
      </c>
      <c r="C212" s="50" t="s">
        <v>3000</v>
      </c>
      <c r="D212" s="194">
        <v>627220</v>
      </c>
      <c r="E212" s="194">
        <v>672025</v>
      </c>
      <c r="F212" s="190">
        <v>896030</v>
      </c>
      <c r="G212" s="79"/>
      <c r="H212" s="79"/>
      <c r="I212" s="79"/>
      <c r="J212" s="74"/>
      <c r="K212" s="74"/>
      <c r="L212" s="2"/>
    </row>
    <row r="213" spans="1:12" ht="12.75" customHeight="1">
      <c r="A213" s="131">
        <v>280</v>
      </c>
      <c r="B213" s="83" t="s">
        <v>548</v>
      </c>
      <c r="C213" s="50" t="s">
        <v>3001</v>
      </c>
      <c r="D213" s="194">
        <v>645560</v>
      </c>
      <c r="E213" s="194">
        <v>691670</v>
      </c>
      <c r="F213" s="190">
        <v>922225</v>
      </c>
      <c r="G213" s="79"/>
      <c r="H213" s="79"/>
      <c r="I213" s="79"/>
      <c r="J213" s="74"/>
      <c r="K213" s="74"/>
      <c r="L213" s="2"/>
    </row>
    <row r="214" spans="1:12" ht="12.75" customHeight="1">
      <c r="A214" s="131">
        <v>290</v>
      </c>
      <c r="B214" s="83" t="s">
        <v>549</v>
      </c>
      <c r="C214" s="50" t="s">
        <v>3002</v>
      </c>
      <c r="D214" s="194">
        <v>663770</v>
      </c>
      <c r="E214" s="194">
        <v>711180</v>
      </c>
      <c r="F214" s="190">
        <v>948240</v>
      </c>
      <c r="G214" s="79"/>
      <c r="H214" s="79"/>
      <c r="I214" s="79"/>
      <c r="J214" s="74"/>
      <c r="K214" s="74"/>
      <c r="L214" s="2"/>
    </row>
    <row r="215" spans="1:12" ht="12.75" customHeight="1">
      <c r="A215" s="131">
        <v>300</v>
      </c>
      <c r="B215" s="83" t="s">
        <v>550</v>
      </c>
      <c r="C215" s="50" t="s">
        <v>3003</v>
      </c>
      <c r="D215" s="194">
        <v>681975</v>
      </c>
      <c r="E215" s="194">
        <v>730685</v>
      </c>
      <c r="F215" s="190">
        <v>974245</v>
      </c>
      <c r="G215" s="79"/>
      <c r="H215" s="79"/>
      <c r="I215" s="79"/>
      <c r="J215" s="74"/>
      <c r="K215" s="74"/>
      <c r="L215" s="2"/>
    </row>
    <row r="216" spans="1:12" ht="12.75" customHeight="1">
      <c r="A216" s="131">
        <v>310</v>
      </c>
      <c r="B216" s="83" t="s">
        <v>551</v>
      </c>
      <c r="C216" s="50" t="s">
        <v>3004</v>
      </c>
      <c r="D216" s="194">
        <v>699925</v>
      </c>
      <c r="E216" s="194">
        <v>749920</v>
      </c>
      <c r="F216" s="190">
        <v>999895</v>
      </c>
      <c r="G216" s="79"/>
      <c r="H216" s="79"/>
      <c r="I216" s="79"/>
      <c r="J216" s="74"/>
      <c r="K216" s="74"/>
      <c r="L216" s="2"/>
    </row>
    <row r="217" spans="1:12" ht="12.75" customHeight="1">
      <c r="A217" s="131">
        <v>320</v>
      </c>
      <c r="B217" s="83" t="s">
        <v>552</v>
      </c>
      <c r="C217" s="50" t="s">
        <v>3005</v>
      </c>
      <c r="D217" s="194">
        <v>717745</v>
      </c>
      <c r="E217" s="194">
        <v>769015</v>
      </c>
      <c r="F217" s="190">
        <v>1025350</v>
      </c>
      <c r="G217" s="79"/>
      <c r="H217" s="79"/>
      <c r="I217" s="79"/>
      <c r="J217" s="74"/>
      <c r="K217" s="74"/>
      <c r="L217" s="2"/>
    </row>
    <row r="218" spans="1:12" ht="12.75" customHeight="1">
      <c r="A218" s="131">
        <v>330</v>
      </c>
      <c r="B218" s="83" t="s">
        <v>553</v>
      </c>
      <c r="C218" s="50" t="s">
        <v>3006</v>
      </c>
      <c r="D218" s="194">
        <v>735565</v>
      </c>
      <c r="E218" s="194">
        <v>788105</v>
      </c>
      <c r="F218" s="190">
        <v>1050810</v>
      </c>
      <c r="G218" s="79"/>
      <c r="H218" s="79"/>
      <c r="I218" s="79"/>
      <c r="J218" s="74"/>
      <c r="K218" s="74"/>
      <c r="L218" s="2"/>
    </row>
    <row r="219" spans="1:12" ht="12.75" customHeight="1">
      <c r="A219" s="131">
        <v>340</v>
      </c>
      <c r="B219" s="83" t="s">
        <v>554</v>
      </c>
      <c r="C219" s="50" t="s">
        <v>3007</v>
      </c>
      <c r="D219" s="194">
        <v>753130</v>
      </c>
      <c r="E219" s="194">
        <v>806925</v>
      </c>
      <c r="F219" s="190">
        <v>1075900</v>
      </c>
      <c r="G219" s="79"/>
      <c r="H219" s="79"/>
      <c r="I219" s="79"/>
      <c r="J219" s="74"/>
      <c r="K219" s="74"/>
      <c r="L219" s="2"/>
    </row>
    <row r="220" spans="1:12" ht="12.75" customHeight="1">
      <c r="A220" s="131">
        <v>350</v>
      </c>
      <c r="B220" s="83" t="s">
        <v>555</v>
      </c>
      <c r="C220" s="50" t="s">
        <v>3008</v>
      </c>
      <c r="D220" s="194">
        <v>770690</v>
      </c>
      <c r="E220" s="194">
        <v>825740</v>
      </c>
      <c r="F220" s="190">
        <v>1100985</v>
      </c>
      <c r="G220" s="79"/>
      <c r="H220" s="79"/>
      <c r="I220" s="79"/>
      <c r="J220" s="74"/>
      <c r="K220" s="74"/>
      <c r="L220" s="2"/>
    </row>
    <row r="221" spans="1:12" ht="12.75" customHeight="1">
      <c r="A221" s="131">
        <v>360</v>
      </c>
      <c r="B221" s="83" t="s">
        <v>556</v>
      </c>
      <c r="C221" s="50" t="s">
        <v>3009</v>
      </c>
      <c r="D221" s="194">
        <v>788255</v>
      </c>
      <c r="E221" s="194">
        <v>844560</v>
      </c>
      <c r="F221" s="190">
        <v>1126080</v>
      </c>
      <c r="G221" s="79"/>
      <c r="H221" s="79"/>
      <c r="I221" s="79"/>
      <c r="J221" s="74"/>
      <c r="K221" s="74"/>
      <c r="L221" s="2"/>
    </row>
    <row r="222" spans="1:12" ht="12.75" customHeight="1">
      <c r="A222" s="131">
        <v>370</v>
      </c>
      <c r="B222" s="83" t="s">
        <v>557</v>
      </c>
      <c r="C222" s="50" t="s">
        <v>3010</v>
      </c>
      <c r="D222" s="194">
        <v>805560</v>
      </c>
      <c r="E222" s="194">
        <v>863100</v>
      </c>
      <c r="F222" s="190">
        <v>1150800</v>
      </c>
      <c r="G222" s="79"/>
      <c r="H222" s="79"/>
      <c r="I222" s="79"/>
      <c r="J222" s="74"/>
      <c r="K222" s="74"/>
      <c r="L222" s="2"/>
    </row>
    <row r="223" spans="1:12" ht="12.75" customHeight="1">
      <c r="A223" s="131">
        <v>380</v>
      </c>
      <c r="B223" s="83" t="s">
        <v>558</v>
      </c>
      <c r="C223" s="50" t="s">
        <v>3011</v>
      </c>
      <c r="D223" s="194">
        <v>822860</v>
      </c>
      <c r="E223" s="194">
        <v>881640</v>
      </c>
      <c r="F223" s="190">
        <v>1175520</v>
      </c>
      <c r="G223" s="79"/>
      <c r="H223" s="79"/>
      <c r="I223" s="79"/>
      <c r="J223" s="74"/>
      <c r="K223" s="74"/>
      <c r="L223" s="2"/>
    </row>
    <row r="224" spans="1:12" ht="12.75" customHeight="1">
      <c r="A224" s="131">
        <v>390</v>
      </c>
      <c r="B224" s="83" t="s">
        <v>559</v>
      </c>
      <c r="C224" s="50" t="s">
        <v>3012</v>
      </c>
      <c r="D224" s="194">
        <v>840040</v>
      </c>
      <c r="E224" s="194">
        <v>900040</v>
      </c>
      <c r="F224" s="190">
        <v>1200055</v>
      </c>
      <c r="G224" s="79"/>
      <c r="H224" s="79"/>
      <c r="I224" s="79"/>
      <c r="J224" s="74"/>
      <c r="K224" s="74"/>
      <c r="L224" s="2"/>
    </row>
    <row r="225" spans="1:12" ht="12.75" customHeight="1">
      <c r="A225" s="131">
        <v>400</v>
      </c>
      <c r="B225" s="83" t="s">
        <v>560</v>
      </c>
      <c r="C225" s="50" t="s">
        <v>3013</v>
      </c>
      <c r="D225" s="194">
        <v>857215</v>
      </c>
      <c r="E225" s="194">
        <v>918445</v>
      </c>
      <c r="F225" s="190">
        <v>1224590</v>
      </c>
      <c r="G225" s="79"/>
      <c r="H225" s="79"/>
      <c r="I225" s="79"/>
      <c r="J225" s="74"/>
      <c r="K225" s="74"/>
      <c r="L225" s="2"/>
    </row>
    <row r="226" spans="1:12" ht="12.75" customHeight="1">
      <c r="A226" s="131">
        <v>410</v>
      </c>
      <c r="B226" s="83" t="s">
        <v>561</v>
      </c>
      <c r="C226" s="50" t="s">
        <v>3014</v>
      </c>
      <c r="D226" s="194">
        <v>874260</v>
      </c>
      <c r="E226" s="194">
        <v>936710</v>
      </c>
      <c r="F226" s="190">
        <v>1248945</v>
      </c>
      <c r="G226" s="79"/>
      <c r="H226" s="79"/>
      <c r="I226" s="79"/>
      <c r="J226" s="74"/>
      <c r="K226" s="74"/>
      <c r="L226" s="2"/>
    </row>
    <row r="227" spans="1:12" ht="12.75" customHeight="1">
      <c r="A227" s="131">
        <v>420</v>
      </c>
      <c r="B227" s="83" t="s">
        <v>562</v>
      </c>
      <c r="C227" s="50" t="s">
        <v>3015</v>
      </c>
      <c r="D227" s="194">
        <v>891175</v>
      </c>
      <c r="E227" s="194">
        <v>954830</v>
      </c>
      <c r="F227" s="190">
        <v>1273110</v>
      </c>
      <c r="G227" s="79"/>
      <c r="H227" s="79"/>
      <c r="I227" s="79"/>
      <c r="J227" s="74"/>
      <c r="K227" s="74"/>
      <c r="L227" s="2"/>
    </row>
    <row r="228" spans="1:12" ht="12.75" customHeight="1">
      <c r="A228" s="131">
        <v>430</v>
      </c>
      <c r="B228" s="83" t="s">
        <v>563</v>
      </c>
      <c r="C228" s="50" t="s">
        <v>3016</v>
      </c>
      <c r="D228" s="194">
        <v>908095</v>
      </c>
      <c r="E228" s="194">
        <v>972960</v>
      </c>
      <c r="F228" s="190">
        <v>1297280</v>
      </c>
      <c r="G228" s="79"/>
      <c r="H228" s="79"/>
      <c r="I228" s="79"/>
      <c r="J228" s="74"/>
      <c r="K228" s="74"/>
      <c r="L228" s="2"/>
    </row>
    <row r="229" spans="1:12" ht="12.75" customHeight="1">
      <c r="A229" s="131">
        <v>440</v>
      </c>
      <c r="B229" s="83" t="s">
        <v>564</v>
      </c>
      <c r="C229" s="50" t="s">
        <v>3017</v>
      </c>
      <c r="D229" s="194">
        <v>924885</v>
      </c>
      <c r="E229" s="194">
        <v>990945</v>
      </c>
      <c r="F229" s="190">
        <v>1321260</v>
      </c>
      <c r="G229" s="79"/>
      <c r="H229" s="79"/>
      <c r="I229" s="79"/>
      <c r="J229" s="74"/>
      <c r="K229" s="74"/>
      <c r="L229" s="2"/>
    </row>
    <row r="230" spans="1:12" ht="12.75" customHeight="1">
      <c r="A230" s="131">
        <v>450</v>
      </c>
      <c r="B230" s="83" t="s">
        <v>565</v>
      </c>
      <c r="C230" s="50" t="s">
        <v>3018</v>
      </c>
      <c r="D230" s="194">
        <v>941670</v>
      </c>
      <c r="E230" s="194">
        <v>1008930</v>
      </c>
      <c r="F230" s="190">
        <v>1345240</v>
      </c>
      <c r="G230" s="79"/>
      <c r="H230" s="79"/>
      <c r="I230" s="79"/>
      <c r="J230" s="74"/>
      <c r="K230" s="74"/>
      <c r="L230" s="2"/>
    </row>
    <row r="231" spans="1:12" ht="12.75" customHeight="1">
      <c r="A231" s="131">
        <v>460</v>
      </c>
      <c r="B231" s="83" t="s">
        <v>566</v>
      </c>
      <c r="C231" s="50" t="s">
        <v>3019</v>
      </c>
      <c r="D231" s="194">
        <v>958330</v>
      </c>
      <c r="E231" s="194">
        <v>1026780</v>
      </c>
      <c r="F231" s="190">
        <v>1369040</v>
      </c>
      <c r="G231" s="79"/>
      <c r="H231" s="79"/>
      <c r="I231" s="79"/>
      <c r="J231" s="74"/>
      <c r="K231" s="74"/>
      <c r="L231" s="2"/>
    </row>
    <row r="232" spans="1:12" ht="12.75" customHeight="1">
      <c r="A232" s="131">
        <v>470</v>
      </c>
      <c r="B232" s="83" t="s">
        <v>567</v>
      </c>
      <c r="C232" s="50" t="s">
        <v>3020</v>
      </c>
      <c r="D232" s="194">
        <v>974860</v>
      </c>
      <c r="E232" s="194">
        <v>1044490</v>
      </c>
      <c r="F232" s="190">
        <v>1392655</v>
      </c>
      <c r="G232" s="79"/>
      <c r="H232" s="79"/>
      <c r="I232" s="79"/>
      <c r="J232" s="74"/>
      <c r="K232" s="74"/>
      <c r="L232" s="2"/>
    </row>
    <row r="233" spans="1:12" ht="12.75" customHeight="1">
      <c r="A233" s="131">
        <v>480</v>
      </c>
      <c r="B233" s="83" t="s">
        <v>568</v>
      </c>
      <c r="C233" s="50" t="s">
        <v>3021</v>
      </c>
      <c r="D233" s="194">
        <v>991385</v>
      </c>
      <c r="E233" s="194">
        <v>1062200</v>
      </c>
      <c r="F233" s="190">
        <v>1416265</v>
      </c>
      <c r="G233" s="79"/>
      <c r="H233" s="79"/>
      <c r="I233" s="79"/>
      <c r="J233" s="74"/>
      <c r="K233" s="74"/>
      <c r="L233" s="2"/>
    </row>
    <row r="234" spans="1:12" ht="12.75" customHeight="1">
      <c r="A234" s="131">
        <v>490</v>
      </c>
      <c r="B234" s="83" t="s">
        <v>569</v>
      </c>
      <c r="C234" s="50" t="s">
        <v>3022</v>
      </c>
      <c r="D234" s="194">
        <v>1007915</v>
      </c>
      <c r="E234" s="194">
        <v>1079910</v>
      </c>
      <c r="F234" s="190">
        <v>1439880</v>
      </c>
      <c r="G234" s="79"/>
      <c r="H234" s="79"/>
      <c r="I234" s="79"/>
      <c r="J234" s="74"/>
      <c r="K234" s="74"/>
      <c r="L234" s="2"/>
    </row>
    <row r="235" spans="1:12" ht="12.75" customHeight="1">
      <c r="A235" s="131">
        <v>500</v>
      </c>
      <c r="B235" s="83" t="s">
        <v>570</v>
      </c>
      <c r="C235" s="50" t="s">
        <v>3023</v>
      </c>
      <c r="D235" s="194">
        <v>1024185</v>
      </c>
      <c r="E235" s="194">
        <v>1097345</v>
      </c>
      <c r="F235" s="190">
        <v>1463125</v>
      </c>
      <c r="G235" s="79"/>
      <c r="H235" s="79"/>
      <c r="I235" s="79"/>
      <c r="J235" s="74"/>
      <c r="K235" s="74"/>
      <c r="L235" s="2"/>
    </row>
    <row r="236" spans="1:12" ht="12.75" customHeight="1">
      <c r="A236" s="131">
        <v>525</v>
      </c>
      <c r="B236" s="83" t="s">
        <v>571</v>
      </c>
      <c r="C236" s="50" t="s">
        <v>3024</v>
      </c>
      <c r="D236" s="194">
        <v>1064995</v>
      </c>
      <c r="E236" s="194">
        <v>1141065</v>
      </c>
      <c r="F236" s="190">
        <v>1521420</v>
      </c>
      <c r="G236" s="79"/>
      <c r="H236" s="79"/>
      <c r="I236" s="79"/>
      <c r="J236" s="74"/>
      <c r="K236" s="74"/>
      <c r="L236" s="2"/>
    </row>
    <row r="237" spans="1:12" ht="12.75" customHeight="1">
      <c r="A237" s="131">
        <v>550</v>
      </c>
      <c r="B237" s="83" t="s">
        <v>572</v>
      </c>
      <c r="C237" s="50" t="s">
        <v>3025</v>
      </c>
      <c r="D237" s="194">
        <v>1105285</v>
      </c>
      <c r="E237" s="194">
        <v>1184235</v>
      </c>
      <c r="F237" s="190">
        <v>1578980</v>
      </c>
      <c r="G237" s="79"/>
      <c r="H237" s="79"/>
      <c r="I237" s="79"/>
      <c r="J237" s="74"/>
      <c r="K237" s="74"/>
      <c r="L237" s="2"/>
    </row>
    <row r="238" spans="1:12" ht="12.75" customHeight="1">
      <c r="A238" s="131">
        <v>575</v>
      </c>
      <c r="B238" s="83" t="s">
        <v>573</v>
      </c>
      <c r="C238" s="50" t="s">
        <v>3026</v>
      </c>
      <c r="D238" s="194">
        <v>1186595</v>
      </c>
      <c r="E238" s="194">
        <v>1271350</v>
      </c>
      <c r="F238" s="190">
        <v>1695135</v>
      </c>
      <c r="G238" s="79"/>
      <c r="H238" s="79"/>
      <c r="I238" s="79"/>
      <c r="J238" s="74"/>
      <c r="K238" s="74"/>
      <c r="L238" s="2"/>
    </row>
    <row r="239" spans="1:12" ht="12.75" customHeight="1">
      <c r="A239" s="131">
        <v>600</v>
      </c>
      <c r="B239" s="83" t="s">
        <v>574</v>
      </c>
      <c r="C239" s="50" t="s">
        <v>3027</v>
      </c>
      <c r="D239" s="194">
        <v>1227665</v>
      </c>
      <c r="E239" s="194">
        <v>1315355</v>
      </c>
      <c r="F239" s="190">
        <v>1753810</v>
      </c>
      <c r="G239" s="79"/>
      <c r="H239" s="79"/>
      <c r="I239" s="79"/>
      <c r="J239" s="74"/>
      <c r="K239" s="74"/>
      <c r="L239" s="2"/>
    </row>
    <row r="240" spans="1:12" ht="12.75" customHeight="1">
      <c r="A240" s="131">
        <v>625</v>
      </c>
      <c r="B240" s="83" t="s">
        <v>575</v>
      </c>
      <c r="C240" s="50" t="s">
        <v>3028</v>
      </c>
      <c r="D240" s="194">
        <v>1268470</v>
      </c>
      <c r="E240" s="194">
        <v>1359075</v>
      </c>
      <c r="F240" s="190">
        <v>1812100</v>
      </c>
      <c r="G240" s="79"/>
      <c r="H240" s="79"/>
      <c r="I240" s="79"/>
      <c r="J240" s="74"/>
      <c r="K240" s="74"/>
      <c r="L240" s="2"/>
    </row>
    <row r="241" spans="1:12" ht="12.75" customHeight="1">
      <c r="A241" s="131">
        <v>650</v>
      </c>
      <c r="B241" s="83" t="s">
        <v>576</v>
      </c>
      <c r="C241" s="50" t="s">
        <v>3029</v>
      </c>
      <c r="D241" s="194">
        <v>1309010</v>
      </c>
      <c r="E241" s="194">
        <v>1402510</v>
      </c>
      <c r="F241" s="190">
        <v>1870015</v>
      </c>
      <c r="G241" s="79"/>
      <c r="H241" s="79"/>
      <c r="I241" s="79"/>
      <c r="J241" s="74"/>
      <c r="K241" s="74"/>
      <c r="L241" s="2"/>
    </row>
    <row r="242" spans="1:12" ht="12.75" customHeight="1">
      <c r="A242" s="131">
        <v>675</v>
      </c>
      <c r="B242" s="83" t="s">
        <v>577</v>
      </c>
      <c r="C242" s="50" t="s">
        <v>3030</v>
      </c>
      <c r="D242" s="194">
        <v>1349150</v>
      </c>
      <c r="E242" s="194">
        <v>1445515</v>
      </c>
      <c r="F242" s="190">
        <v>1927355</v>
      </c>
      <c r="G242" s="79"/>
      <c r="H242" s="79"/>
      <c r="I242" s="79"/>
      <c r="J242" s="74"/>
      <c r="K242" s="74"/>
      <c r="L242" s="2"/>
    </row>
    <row r="243" spans="1:12" ht="12.75" customHeight="1">
      <c r="A243" s="131">
        <v>700</v>
      </c>
      <c r="B243" s="83" t="s">
        <v>578</v>
      </c>
      <c r="C243" s="50" t="s">
        <v>3031</v>
      </c>
      <c r="D243" s="194">
        <v>1389020</v>
      </c>
      <c r="E243" s="194">
        <v>1488235</v>
      </c>
      <c r="F243" s="190">
        <v>1984315</v>
      </c>
      <c r="G243" s="79"/>
      <c r="H243" s="79"/>
      <c r="I243" s="79"/>
      <c r="J243" s="74"/>
      <c r="K243" s="74"/>
      <c r="L243" s="2"/>
    </row>
    <row r="244" spans="1:12" ht="12.75" customHeight="1">
      <c r="A244" s="131">
        <v>725</v>
      </c>
      <c r="B244" s="83" t="s">
        <v>579</v>
      </c>
      <c r="C244" s="50" t="s">
        <v>3032</v>
      </c>
      <c r="D244" s="194">
        <v>1428620</v>
      </c>
      <c r="E244" s="194">
        <v>1530665</v>
      </c>
      <c r="F244" s="190">
        <v>2040890</v>
      </c>
      <c r="G244" s="79"/>
      <c r="H244" s="79"/>
      <c r="I244" s="79"/>
      <c r="J244" s="74"/>
      <c r="K244" s="74"/>
      <c r="L244" s="2"/>
    </row>
    <row r="245" spans="1:12" ht="12.75" customHeight="1">
      <c r="A245" s="131">
        <v>750</v>
      </c>
      <c r="B245" s="83" t="s">
        <v>580</v>
      </c>
      <c r="C245" s="50" t="s">
        <v>3033</v>
      </c>
      <c r="D245" s="194">
        <v>1468090</v>
      </c>
      <c r="E245" s="194">
        <v>1572955</v>
      </c>
      <c r="F245" s="190">
        <v>2097270</v>
      </c>
      <c r="G245" s="79"/>
      <c r="H245" s="79"/>
      <c r="I245" s="79"/>
      <c r="J245" s="74"/>
      <c r="K245" s="74"/>
      <c r="L245" s="2"/>
    </row>
    <row r="246" spans="1:12" ht="12.75" customHeight="1">
      <c r="A246" s="131">
        <v>775</v>
      </c>
      <c r="B246" s="83" t="s">
        <v>581</v>
      </c>
      <c r="C246" s="50" t="s">
        <v>3034</v>
      </c>
      <c r="D246" s="194">
        <v>1507155</v>
      </c>
      <c r="E246" s="194">
        <v>1614810</v>
      </c>
      <c r="F246" s="190">
        <v>2153080</v>
      </c>
      <c r="G246" s="79"/>
      <c r="H246" s="79"/>
      <c r="I246" s="79"/>
      <c r="J246" s="74"/>
      <c r="K246" s="74"/>
      <c r="L246" s="2"/>
    </row>
    <row r="247" spans="1:12" ht="12.75" customHeight="1">
      <c r="A247" s="131">
        <v>800</v>
      </c>
      <c r="B247" s="83" t="s">
        <v>582</v>
      </c>
      <c r="C247" s="50" t="s">
        <v>3035</v>
      </c>
      <c r="D247" s="194">
        <v>1545955</v>
      </c>
      <c r="E247" s="194">
        <v>1656380</v>
      </c>
      <c r="F247" s="190">
        <v>2208505</v>
      </c>
      <c r="G247" s="79"/>
      <c r="H247" s="79"/>
      <c r="I247" s="79"/>
      <c r="J247" s="74"/>
      <c r="K247" s="74"/>
      <c r="L247" s="2"/>
    </row>
    <row r="248" spans="1:12" ht="12.75" customHeight="1">
      <c r="A248" s="131">
        <v>825</v>
      </c>
      <c r="B248" s="83" t="s">
        <v>583</v>
      </c>
      <c r="C248" s="50" t="s">
        <v>3036</v>
      </c>
      <c r="D248" s="194">
        <v>1584620</v>
      </c>
      <c r="E248" s="194">
        <v>1697810</v>
      </c>
      <c r="F248" s="190">
        <v>2263745</v>
      </c>
      <c r="G248" s="79"/>
      <c r="H248" s="79"/>
      <c r="I248" s="79"/>
      <c r="J248" s="74"/>
      <c r="K248" s="74"/>
      <c r="L248" s="2"/>
    </row>
    <row r="249" spans="1:12" ht="12.75" customHeight="1">
      <c r="A249" s="131">
        <v>850</v>
      </c>
      <c r="B249" s="83" t="s">
        <v>584</v>
      </c>
      <c r="C249" s="50" t="s">
        <v>3037</v>
      </c>
      <c r="D249" s="194">
        <v>1623155</v>
      </c>
      <c r="E249" s="194">
        <v>1739095</v>
      </c>
      <c r="F249" s="190">
        <v>2318790</v>
      </c>
      <c r="G249" s="79"/>
      <c r="H249" s="79"/>
      <c r="I249" s="79"/>
      <c r="J249" s="74"/>
      <c r="K249" s="74"/>
      <c r="L249" s="2"/>
    </row>
    <row r="250" spans="1:12" ht="12.75" customHeight="1">
      <c r="A250" s="131">
        <v>875</v>
      </c>
      <c r="B250" s="83" t="s">
        <v>585</v>
      </c>
      <c r="C250" s="50" t="s">
        <v>3038</v>
      </c>
      <c r="D250" s="194">
        <v>1661285</v>
      </c>
      <c r="E250" s="194">
        <v>1779945</v>
      </c>
      <c r="F250" s="190">
        <v>2373260</v>
      </c>
      <c r="G250" s="79"/>
      <c r="H250" s="79"/>
      <c r="I250" s="79"/>
      <c r="J250" s="74"/>
      <c r="K250" s="74"/>
      <c r="L250" s="2"/>
    </row>
    <row r="251" spans="1:12" ht="12.75" customHeight="1">
      <c r="A251" s="131">
        <v>900</v>
      </c>
      <c r="B251" s="83" t="s">
        <v>586</v>
      </c>
      <c r="C251" s="50" t="s">
        <v>3039</v>
      </c>
      <c r="D251" s="194">
        <v>1699280</v>
      </c>
      <c r="E251" s="194">
        <v>1820655</v>
      </c>
      <c r="F251" s="190">
        <v>2427540</v>
      </c>
      <c r="G251" s="79"/>
      <c r="H251" s="79"/>
      <c r="I251" s="79"/>
      <c r="J251" s="74"/>
      <c r="K251" s="74"/>
      <c r="L251" s="2"/>
    </row>
    <row r="252" spans="1:12" ht="12.75" customHeight="1">
      <c r="A252" s="131">
        <v>925</v>
      </c>
      <c r="B252" s="83" t="s">
        <v>587</v>
      </c>
      <c r="C252" s="50" t="s">
        <v>3040</v>
      </c>
      <c r="D252" s="194">
        <v>1737140</v>
      </c>
      <c r="E252" s="194">
        <v>1861225</v>
      </c>
      <c r="F252" s="190">
        <v>2481630</v>
      </c>
      <c r="G252" s="79"/>
      <c r="H252" s="79"/>
      <c r="I252" s="79"/>
      <c r="J252" s="74"/>
      <c r="K252" s="74"/>
      <c r="L252" s="2"/>
    </row>
    <row r="253" spans="1:12" ht="12.75" customHeight="1">
      <c r="A253" s="131">
        <v>950</v>
      </c>
      <c r="B253" s="83" t="s">
        <v>588</v>
      </c>
      <c r="C253" s="50" t="s">
        <v>3041</v>
      </c>
      <c r="D253" s="194">
        <v>1774740</v>
      </c>
      <c r="E253" s="194">
        <v>1901505</v>
      </c>
      <c r="F253" s="190">
        <v>2535340</v>
      </c>
      <c r="G253" s="79"/>
      <c r="H253" s="79"/>
      <c r="I253" s="79"/>
      <c r="J253" s="74"/>
      <c r="K253" s="74"/>
      <c r="L253" s="2"/>
    </row>
    <row r="254" spans="1:12" ht="13.5" thickBot="1">
      <c r="A254" s="133">
        <v>975</v>
      </c>
      <c r="B254" s="83" t="s">
        <v>589</v>
      </c>
      <c r="C254" s="50" t="s">
        <v>3042</v>
      </c>
      <c r="D254" s="194">
        <v>1812200</v>
      </c>
      <c r="E254" s="194">
        <v>1941645</v>
      </c>
      <c r="F254" s="190">
        <v>2588855</v>
      </c>
      <c r="G254" s="2"/>
      <c r="H254" s="2"/>
      <c r="I254" s="2"/>
      <c r="J254" s="2"/>
      <c r="K254" s="2"/>
      <c r="L254" s="2"/>
    </row>
    <row r="255" spans="1:12" ht="13.5" thickBot="1">
      <c r="A255" s="134">
        <v>1000</v>
      </c>
      <c r="B255" s="84" t="s">
        <v>590</v>
      </c>
      <c r="C255" s="85" t="s">
        <v>3043</v>
      </c>
      <c r="D255" s="196">
        <v>1849395</v>
      </c>
      <c r="E255" s="196">
        <v>1981495</v>
      </c>
      <c r="F255" s="192">
        <v>2641995</v>
      </c>
      <c r="G255" s="2"/>
      <c r="H255" s="2"/>
      <c r="I255" s="2"/>
      <c r="J255" s="2"/>
      <c r="K255" s="2"/>
      <c r="L255" s="2"/>
    </row>
    <row r="256" spans="1:12" ht="13.5" thickBot="1">
      <c r="A256" s="123"/>
      <c r="B256" s="386" t="s">
        <v>2286</v>
      </c>
      <c r="C256" s="386"/>
      <c r="D256" s="386"/>
      <c r="E256" s="132"/>
      <c r="F256" s="132"/>
      <c r="G256" s="2"/>
      <c r="H256" s="2"/>
      <c r="I256" s="2"/>
      <c r="J256" s="2"/>
      <c r="K256" s="2"/>
      <c r="L256" s="2"/>
    </row>
    <row r="257" spans="7:12">
      <c r="G257" s="2"/>
      <c r="H257" s="2"/>
      <c r="I257" s="2"/>
      <c r="J257" s="2"/>
      <c r="K257" s="2"/>
      <c r="L257" s="2"/>
    </row>
    <row r="258" spans="7:12">
      <c r="G258" s="2"/>
      <c r="H258" s="2"/>
      <c r="I258" s="2"/>
      <c r="J258" s="2"/>
      <c r="K258" s="2"/>
      <c r="L258" s="2"/>
    </row>
    <row r="259" spans="7:12">
      <c r="G259" s="2"/>
      <c r="H259" s="2"/>
      <c r="I259" s="2"/>
      <c r="J259" s="2"/>
      <c r="K259" s="2"/>
      <c r="L259" s="2"/>
    </row>
    <row r="260" spans="7:12">
      <c r="G260" s="2"/>
      <c r="H260" s="2"/>
      <c r="I260" s="2"/>
      <c r="J260" s="2"/>
      <c r="K260" s="2"/>
      <c r="L260" s="2"/>
    </row>
    <row r="261" spans="7:12">
      <c r="G261" s="2"/>
      <c r="H261" s="2"/>
      <c r="I261" s="2"/>
      <c r="J261" s="2"/>
      <c r="K261" s="2"/>
      <c r="L261" s="2"/>
    </row>
    <row r="262" spans="7:12">
      <c r="G262" s="2"/>
      <c r="H262" s="2"/>
      <c r="I262" s="2"/>
      <c r="J262" s="2"/>
      <c r="K262" s="2"/>
      <c r="L262" s="2"/>
    </row>
    <row r="263" spans="7:12">
      <c r="G263" s="2"/>
      <c r="H263" s="2"/>
      <c r="I263" s="2"/>
      <c r="J263" s="2"/>
      <c r="K263" s="2"/>
      <c r="L263" s="2"/>
    </row>
    <row r="264" spans="7:12">
      <c r="G264" s="2"/>
      <c r="H264" s="2"/>
      <c r="I264" s="2"/>
      <c r="J264" s="2"/>
      <c r="K264" s="2"/>
      <c r="L264" s="2"/>
    </row>
  </sheetData>
  <sheetProtection password="C64B" sheet="1" objects="1" scenarios="1" formatCells="0" formatColumns="0" formatRows="0" insertColumns="0" insertRows="0" insertHyperlinks="0" deleteColumns="0" deleteRows="0" sort="0" autoFilter="0" pivotTables="0"/>
  <autoFilter ref="A5:F256"/>
  <mergeCells count="6">
    <mergeCell ref="B3:F3"/>
    <mergeCell ref="B6:F6"/>
    <mergeCell ref="B256:D256"/>
    <mergeCell ref="C1:O1"/>
    <mergeCell ref="G7:K8"/>
    <mergeCell ref="G6:K6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O235"/>
  <sheetViews>
    <sheetView showGridLines="0" workbookViewId="0">
      <pane ySplit="6" topLeftCell="A7" activePane="bottomLeft" state="frozen"/>
      <selection activeCell="I36" sqref="I36"/>
      <selection pane="bottomLeft" activeCell="H5" sqref="H5"/>
    </sheetView>
  </sheetViews>
  <sheetFormatPr defaultRowHeight="12.75"/>
  <cols>
    <col min="1" max="1" width="8" style="53" customWidth="1"/>
    <col min="2" max="2" width="25.42578125" customWidth="1"/>
    <col min="3" max="3" width="76.85546875" customWidth="1"/>
    <col min="4" max="6" width="11.7109375" style="44" customWidth="1"/>
  </cols>
  <sheetData>
    <row r="1" spans="1:15" ht="27.75" customHeight="1">
      <c r="A1" s="47"/>
      <c r="B1" s="48"/>
      <c r="C1" s="359" t="s">
        <v>2310</v>
      </c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ht="18" customHeight="1">
      <c r="A2" s="47"/>
      <c r="B2" s="1"/>
      <c r="C2" s="47"/>
      <c r="D2" s="47"/>
      <c r="E2" s="47"/>
      <c r="F2" s="47"/>
    </row>
    <row r="3" spans="1:15" ht="18" customHeight="1">
      <c r="A3" s="47"/>
      <c r="B3" s="377" t="s">
        <v>2204</v>
      </c>
      <c r="C3" s="377"/>
      <c r="D3" s="377"/>
      <c r="E3" s="377"/>
      <c r="F3" s="377"/>
    </row>
    <row r="4" spans="1:15" ht="18" customHeight="1" thickBot="1">
      <c r="A4" s="47"/>
    </row>
    <row r="5" spans="1:15" s="49" customFormat="1" ht="57.95" customHeight="1" thickBot="1">
      <c r="A5" s="54" t="s">
        <v>1082</v>
      </c>
      <c r="B5" s="9" t="s">
        <v>13</v>
      </c>
      <c r="C5" s="9" t="s">
        <v>2205</v>
      </c>
      <c r="D5" s="9" t="s">
        <v>15</v>
      </c>
      <c r="E5" s="9" t="s">
        <v>16</v>
      </c>
      <c r="F5" s="9" t="s">
        <v>2221</v>
      </c>
    </row>
    <row r="6" spans="1:15" ht="98.25" customHeight="1" thickBot="1">
      <c r="A6" s="55"/>
      <c r="B6" s="399" t="s">
        <v>2783</v>
      </c>
      <c r="C6" s="400"/>
      <c r="D6" s="400"/>
      <c r="E6" s="400"/>
      <c r="F6" s="401"/>
    </row>
    <row r="7" spans="1:15">
      <c r="A7" s="135">
        <v>25</v>
      </c>
      <c r="B7" s="80" t="s">
        <v>1083</v>
      </c>
      <c r="C7" s="81" t="s">
        <v>2313</v>
      </c>
      <c r="D7" s="177">
        <v>38975</v>
      </c>
      <c r="E7" s="177">
        <v>41755</v>
      </c>
      <c r="F7" s="188">
        <v>55675</v>
      </c>
      <c r="G7" s="79"/>
      <c r="H7" s="79"/>
      <c r="I7" s="79"/>
      <c r="J7" s="74"/>
      <c r="K7" s="2"/>
    </row>
    <row r="8" spans="1:15">
      <c r="A8" s="131">
        <v>26</v>
      </c>
      <c r="B8" s="82" t="s">
        <v>1084</v>
      </c>
      <c r="C8" s="17" t="s">
        <v>2314</v>
      </c>
      <c r="D8" s="21">
        <v>39790</v>
      </c>
      <c r="E8" s="21">
        <v>42630</v>
      </c>
      <c r="F8" s="190">
        <v>56840</v>
      </c>
      <c r="G8" s="79"/>
      <c r="H8" s="79"/>
      <c r="I8" s="79"/>
      <c r="J8" s="74"/>
      <c r="K8" s="2"/>
    </row>
    <row r="9" spans="1:15">
      <c r="A9" s="131">
        <v>27</v>
      </c>
      <c r="B9" s="82" t="s">
        <v>1085</v>
      </c>
      <c r="C9" s="17" t="s">
        <v>2315</v>
      </c>
      <c r="D9" s="21">
        <v>40490</v>
      </c>
      <c r="E9" s="21">
        <v>43380</v>
      </c>
      <c r="F9" s="190">
        <v>57840</v>
      </c>
      <c r="G9" s="79"/>
      <c r="H9" s="79"/>
      <c r="I9" s="79"/>
      <c r="J9" s="74"/>
      <c r="K9" s="2"/>
    </row>
    <row r="10" spans="1:15">
      <c r="A10" s="131">
        <v>28</v>
      </c>
      <c r="B10" s="82" t="s">
        <v>1086</v>
      </c>
      <c r="C10" s="17" t="s">
        <v>2316</v>
      </c>
      <c r="D10" s="21">
        <v>41300</v>
      </c>
      <c r="E10" s="21">
        <v>44250</v>
      </c>
      <c r="F10" s="190">
        <v>59000</v>
      </c>
      <c r="G10" s="79"/>
      <c r="H10" s="79"/>
      <c r="I10" s="79"/>
      <c r="J10" s="74"/>
      <c r="K10" s="2"/>
    </row>
    <row r="11" spans="1:15">
      <c r="A11" s="131">
        <v>29</v>
      </c>
      <c r="B11" s="82" t="s">
        <v>1087</v>
      </c>
      <c r="C11" s="17" t="s">
        <v>2317</v>
      </c>
      <c r="D11" s="21">
        <v>42115</v>
      </c>
      <c r="E11" s="21">
        <v>45125</v>
      </c>
      <c r="F11" s="190">
        <v>60165</v>
      </c>
      <c r="G11" s="79"/>
      <c r="H11" s="79"/>
      <c r="I11" s="79"/>
      <c r="J11" s="74"/>
      <c r="K11" s="2"/>
    </row>
    <row r="12" spans="1:15">
      <c r="A12" s="131">
        <v>30</v>
      </c>
      <c r="B12" s="82" t="s">
        <v>1088</v>
      </c>
      <c r="C12" s="17" t="s">
        <v>2318</v>
      </c>
      <c r="D12" s="21">
        <v>42810</v>
      </c>
      <c r="E12" s="21">
        <v>45870</v>
      </c>
      <c r="F12" s="190">
        <v>61160</v>
      </c>
      <c r="G12" s="79"/>
      <c r="H12" s="79"/>
      <c r="I12" s="79"/>
      <c r="J12" s="74"/>
      <c r="K12" s="2"/>
    </row>
    <row r="13" spans="1:15">
      <c r="A13" s="131">
        <v>31</v>
      </c>
      <c r="B13" s="82" t="s">
        <v>1089</v>
      </c>
      <c r="C13" s="17" t="s">
        <v>2319</v>
      </c>
      <c r="D13" s="21">
        <v>43630</v>
      </c>
      <c r="E13" s="21">
        <v>46745</v>
      </c>
      <c r="F13" s="190">
        <v>62325</v>
      </c>
      <c r="G13" s="79"/>
      <c r="H13" s="79"/>
      <c r="I13" s="79"/>
      <c r="J13" s="74"/>
      <c r="K13" s="2"/>
    </row>
    <row r="14" spans="1:15">
      <c r="A14" s="131">
        <v>32</v>
      </c>
      <c r="B14" s="82" t="s">
        <v>1090</v>
      </c>
      <c r="C14" s="17" t="s">
        <v>2320</v>
      </c>
      <c r="D14" s="21">
        <v>44445</v>
      </c>
      <c r="E14" s="21">
        <v>47620</v>
      </c>
      <c r="F14" s="190">
        <v>63490</v>
      </c>
      <c r="G14" s="79"/>
      <c r="H14" s="79"/>
      <c r="I14" s="79"/>
      <c r="J14" s="74"/>
      <c r="K14" s="2"/>
    </row>
    <row r="15" spans="1:15">
      <c r="A15" s="131">
        <v>33</v>
      </c>
      <c r="B15" s="82" t="s">
        <v>1091</v>
      </c>
      <c r="C15" s="17" t="s">
        <v>2321</v>
      </c>
      <c r="D15" s="21">
        <v>45140</v>
      </c>
      <c r="E15" s="21">
        <v>48365</v>
      </c>
      <c r="F15" s="190">
        <v>64485</v>
      </c>
      <c r="G15" s="79"/>
      <c r="H15" s="79"/>
      <c r="I15" s="79"/>
      <c r="J15" s="74"/>
      <c r="K15" s="2"/>
    </row>
    <row r="16" spans="1:15">
      <c r="A16" s="131">
        <v>34</v>
      </c>
      <c r="B16" s="82" t="s">
        <v>1092</v>
      </c>
      <c r="C16" s="17" t="s">
        <v>2322</v>
      </c>
      <c r="D16" s="21">
        <v>45955</v>
      </c>
      <c r="E16" s="21">
        <v>49240</v>
      </c>
      <c r="F16" s="190">
        <v>65650</v>
      </c>
      <c r="G16" s="79"/>
      <c r="H16" s="79"/>
      <c r="I16" s="79"/>
      <c r="J16" s="74"/>
      <c r="K16" s="2"/>
    </row>
    <row r="17" spans="1:11">
      <c r="A17" s="131">
        <v>35</v>
      </c>
      <c r="B17" s="82" t="s">
        <v>1093</v>
      </c>
      <c r="C17" s="17" t="s">
        <v>2323</v>
      </c>
      <c r="D17" s="21">
        <v>46650</v>
      </c>
      <c r="E17" s="21">
        <v>49985</v>
      </c>
      <c r="F17" s="190">
        <v>66645</v>
      </c>
      <c r="G17" s="79"/>
      <c r="H17" s="79"/>
      <c r="I17" s="79"/>
      <c r="J17" s="74"/>
      <c r="K17" s="2"/>
    </row>
    <row r="18" spans="1:11">
      <c r="A18" s="131">
        <v>36</v>
      </c>
      <c r="B18" s="82" t="s">
        <v>1094</v>
      </c>
      <c r="C18" s="17" t="s">
        <v>2324</v>
      </c>
      <c r="D18" s="21">
        <v>47350</v>
      </c>
      <c r="E18" s="21">
        <v>50735</v>
      </c>
      <c r="F18" s="190">
        <v>67645</v>
      </c>
      <c r="G18" s="79"/>
      <c r="H18" s="79"/>
      <c r="I18" s="79"/>
      <c r="J18" s="74"/>
      <c r="K18" s="2"/>
    </row>
    <row r="19" spans="1:11">
      <c r="A19" s="131">
        <v>37</v>
      </c>
      <c r="B19" s="82" t="s">
        <v>1095</v>
      </c>
      <c r="C19" s="17" t="s">
        <v>2325</v>
      </c>
      <c r="D19" s="21">
        <v>48165</v>
      </c>
      <c r="E19" s="21">
        <v>51605</v>
      </c>
      <c r="F19" s="190">
        <v>68805</v>
      </c>
      <c r="G19" s="79"/>
      <c r="H19" s="79"/>
      <c r="I19" s="79"/>
      <c r="J19" s="74"/>
      <c r="K19" s="2"/>
    </row>
    <row r="20" spans="1:11">
      <c r="A20" s="131">
        <v>38</v>
      </c>
      <c r="B20" s="82" t="s">
        <v>1096</v>
      </c>
      <c r="C20" s="17" t="s">
        <v>2326</v>
      </c>
      <c r="D20" s="21">
        <v>48865</v>
      </c>
      <c r="E20" s="21">
        <v>52355</v>
      </c>
      <c r="F20" s="190">
        <v>69805</v>
      </c>
      <c r="G20" s="79"/>
      <c r="H20" s="79"/>
      <c r="I20" s="79"/>
      <c r="J20" s="74"/>
      <c r="K20" s="2"/>
    </row>
    <row r="21" spans="1:11">
      <c r="A21" s="131">
        <v>39</v>
      </c>
      <c r="B21" s="82" t="s">
        <v>1097</v>
      </c>
      <c r="C21" s="17" t="s">
        <v>2327</v>
      </c>
      <c r="D21" s="21">
        <v>49560</v>
      </c>
      <c r="E21" s="21">
        <v>53100</v>
      </c>
      <c r="F21" s="190">
        <v>70800</v>
      </c>
      <c r="G21" s="79"/>
      <c r="H21" s="79"/>
      <c r="I21" s="79"/>
      <c r="J21" s="74"/>
      <c r="K21" s="2"/>
    </row>
    <row r="22" spans="1:11">
      <c r="A22" s="131">
        <v>40</v>
      </c>
      <c r="B22" s="82" t="s">
        <v>1098</v>
      </c>
      <c r="C22" s="17" t="s">
        <v>2328</v>
      </c>
      <c r="D22" s="21">
        <v>50260</v>
      </c>
      <c r="E22" s="21">
        <v>53850</v>
      </c>
      <c r="F22" s="190">
        <v>71800</v>
      </c>
      <c r="G22" s="79"/>
      <c r="H22" s="79"/>
      <c r="I22" s="79"/>
      <c r="J22" s="74"/>
      <c r="K22" s="2"/>
    </row>
    <row r="23" spans="1:11">
      <c r="A23" s="131">
        <v>41</v>
      </c>
      <c r="B23" s="82" t="s">
        <v>1099</v>
      </c>
      <c r="C23" s="17" t="s">
        <v>2329</v>
      </c>
      <c r="D23" s="21">
        <v>51070</v>
      </c>
      <c r="E23" s="21">
        <v>54720</v>
      </c>
      <c r="F23" s="190">
        <v>72960</v>
      </c>
      <c r="G23" s="79"/>
      <c r="H23" s="79"/>
      <c r="I23" s="79"/>
      <c r="J23" s="74"/>
      <c r="K23" s="2"/>
    </row>
    <row r="24" spans="1:11">
      <c r="A24" s="131">
        <v>42</v>
      </c>
      <c r="B24" s="82" t="s">
        <v>1100</v>
      </c>
      <c r="C24" s="17" t="s">
        <v>2330</v>
      </c>
      <c r="D24" s="21">
        <v>51770</v>
      </c>
      <c r="E24" s="21">
        <v>55470</v>
      </c>
      <c r="F24" s="190">
        <v>73960</v>
      </c>
      <c r="G24" s="79"/>
      <c r="H24" s="79"/>
      <c r="I24" s="79"/>
      <c r="J24" s="74"/>
      <c r="K24" s="2"/>
    </row>
    <row r="25" spans="1:11">
      <c r="A25" s="131">
        <v>43</v>
      </c>
      <c r="B25" s="82" t="s">
        <v>1101</v>
      </c>
      <c r="C25" s="17" t="s">
        <v>2331</v>
      </c>
      <c r="D25" s="21">
        <v>52470</v>
      </c>
      <c r="E25" s="21">
        <v>56215</v>
      </c>
      <c r="F25" s="190">
        <v>74955</v>
      </c>
      <c r="G25" s="79"/>
      <c r="H25" s="79"/>
      <c r="I25" s="79"/>
      <c r="J25" s="74"/>
      <c r="K25" s="2"/>
    </row>
    <row r="26" spans="1:11">
      <c r="A26" s="131">
        <v>44</v>
      </c>
      <c r="B26" s="82" t="s">
        <v>1102</v>
      </c>
      <c r="C26" s="17" t="s">
        <v>2332</v>
      </c>
      <c r="D26" s="21">
        <v>53170</v>
      </c>
      <c r="E26" s="21">
        <v>56965</v>
      </c>
      <c r="F26" s="190">
        <v>75955</v>
      </c>
      <c r="G26" s="79"/>
      <c r="H26" s="79"/>
      <c r="I26" s="79"/>
      <c r="J26" s="74"/>
      <c r="K26" s="2"/>
    </row>
    <row r="27" spans="1:11">
      <c r="A27" s="131">
        <v>45</v>
      </c>
      <c r="B27" s="82" t="s">
        <v>1103</v>
      </c>
      <c r="C27" s="17" t="s">
        <v>2333</v>
      </c>
      <c r="D27" s="21">
        <v>53865</v>
      </c>
      <c r="E27" s="21">
        <v>57715</v>
      </c>
      <c r="F27" s="190">
        <v>76950</v>
      </c>
      <c r="G27" s="79"/>
      <c r="H27" s="79"/>
      <c r="I27" s="79"/>
      <c r="J27" s="74"/>
      <c r="K27" s="2"/>
    </row>
    <row r="28" spans="1:11">
      <c r="A28" s="131">
        <v>46</v>
      </c>
      <c r="B28" s="82" t="s">
        <v>1104</v>
      </c>
      <c r="C28" s="17" t="s">
        <v>2334</v>
      </c>
      <c r="D28" s="21">
        <v>54565</v>
      </c>
      <c r="E28" s="21">
        <v>58465</v>
      </c>
      <c r="F28" s="190">
        <v>77950</v>
      </c>
      <c r="G28" s="79"/>
      <c r="H28" s="79"/>
      <c r="I28" s="79"/>
      <c r="J28" s="74"/>
      <c r="K28" s="2"/>
    </row>
    <row r="29" spans="1:11">
      <c r="A29" s="131">
        <v>47</v>
      </c>
      <c r="B29" s="82" t="s">
        <v>1105</v>
      </c>
      <c r="C29" s="17" t="s">
        <v>2335</v>
      </c>
      <c r="D29" s="21">
        <v>55260</v>
      </c>
      <c r="E29" s="21">
        <v>59210</v>
      </c>
      <c r="F29" s="190">
        <v>78945</v>
      </c>
      <c r="G29" s="79"/>
      <c r="H29" s="79"/>
      <c r="I29" s="79"/>
      <c r="J29" s="74"/>
      <c r="K29" s="2"/>
    </row>
    <row r="30" spans="1:11">
      <c r="A30" s="131">
        <v>48</v>
      </c>
      <c r="B30" s="82" t="s">
        <v>1106</v>
      </c>
      <c r="C30" s="17" t="s">
        <v>2336</v>
      </c>
      <c r="D30" s="21">
        <v>55960</v>
      </c>
      <c r="E30" s="21">
        <v>59955</v>
      </c>
      <c r="F30" s="190">
        <v>79940</v>
      </c>
      <c r="G30" s="79"/>
      <c r="H30" s="79"/>
      <c r="I30" s="79"/>
      <c r="J30" s="74"/>
      <c r="K30" s="2"/>
    </row>
    <row r="31" spans="1:11">
      <c r="A31" s="131">
        <v>49</v>
      </c>
      <c r="B31" s="82" t="s">
        <v>1107</v>
      </c>
      <c r="C31" s="17" t="s">
        <v>2337</v>
      </c>
      <c r="D31" s="21">
        <v>56660</v>
      </c>
      <c r="E31" s="21">
        <v>60705</v>
      </c>
      <c r="F31" s="190">
        <v>80940</v>
      </c>
      <c r="G31" s="79"/>
      <c r="H31" s="79"/>
      <c r="I31" s="79"/>
      <c r="J31" s="74"/>
      <c r="K31" s="2"/>
    </row>
    <row r="32" spans="1:11">
      <c r="A32" s="131">
        <v>50</v>
      </c>
      <c r="B32" s="82" t="s">
        <v>1108</v>
      </c>
      <c r="C32" s="17" t="s">
        <v>2338</v>
      </c>
      <c r="D32" s="21">
        <v>57355</v>
      </c>
      <c r="E32" s="21">
        <v>61450</v>
      </c>
      <c r="F32" s="190">
        <v>81935</v>
      </c>
      <c r="G32" s="79"/>
      <c r="H32" s="79"/>
      <c r="I32" s="79"/>
      <c r="J32" s="74"/>
      <c r="K32" s="2"/>
    </row>
    <row r="33" spans="1:11">
      <c r="A33" s="131">
        <v>51</v>
      </c>
      <c r="B33" s="82" t="s">
        <v>1109</v>
      </c>
      <c r="C33" s="17" t="s">
        <v>2339</v>
      </c>
      <c r="D33" s="21">
        <v>58055</v>
      </c>
      <c r="E33" s="21">
        <v>62200</v>
      </c>
      <c r="F33" s="190">
        <v>82935</v>
      </c>
      <c r="G33" s="79"/>
      <c r="H33" s="79"/>
      <c r="I33" s="79"/>
      <c r="J33" s="74"/>
      <c r="K33" s="2"/>
    </row>
    <row r="34" spans="1:11">
      <c r="A34" s="131">
        <v>52</v>
      </c>
      <c r="B34" s="82" t="s">
        <v>1110</v>
      </c>
      <c r="C34" s="17" t="s">
        <v>2340</v>
      </c>
      <c r="D34" s="21">
        <v>58750</v>
      </c>
      <c r="E34" s="21">
        <v>62950</v>
      </c>
      <c r="F34" s="190">
        <v>83930</v>
      </c>
      <c r="G34" s="79"/>
      <c r="H34" s="79"/>
      <c r="I34" s="79"/>
      <c r="J34" s="74"/>
      <c r="K34" s="2"/>
    </row>
    <row r="35" spans="1:11">
      <c r="A35" s="131">
        <v>53</v>
      </c>
      <c r="B35" s="82" t="s">
        <v>1111</v>
      </c>
      <c r="C35" s="17" t="s">
        <v>2341</v>
      </c>
      <c r="D35" s="21">
        <v>59450</v>
      </c>
      <c r="E35" s="21">
        <v>63700</v>
      </c>
      <c r="F35" s="190">
        <v>84930</v>
      </c>
      <c r="G35" s="79"/>
      <c r="H35" s="79"/>
      <c r="I35" s="79"/>
      <c r="J35" s="74"/>
      <c r="K35" s="2"/>
    </row>
    <row r="36" spans="1:11">
      <c r="A36" s="131">
        <v>54</v>
      </c>
      <c r="B36" s="82" t="s">
        <v>1112</v>
      </c>
      <c r="C36" s="17" t="s">
        <v>2342</v>
      </c>
      <c r="D36" s="21">
        <v>60150</v>
      </c>
      <c r="E36" s="21">
        <v>64445</v>
      </c>
      <c r="F36" s="190">
        <v>85925</v>
      </c>
      <c r="G36" s="79"/>
      <c r="H36" s="79"/>
      <c r="I36" s="79"/>
      <c r="J36" s="74"/>
      <c r="K36" s="2"/>
    </row>
    <row r="37" spans="1:11">
      <c r="A37" s="131">
        <v>55</v>
      </c>
      <c r="B37" s="82" t="s">
        <v>1113</v>
      </c>
      <c r="C37" s="17" t="s">
        <v>2343</v>
      </c>
      <c r="D37" s="21">
        <v>60850</v>
      </c>
      <c r="E37" s="21">
        <v>65195</v>
      </c>
      <c r="F37" s="190">
        <v>86925</v>
      </c>
      <c r="G37" s="79"/>
      <c r="H37" s="79"/>
      <c r="I37" s="79"/>
      <c r="J37" s="74"/>
      <c r="K37" s="2"/>
    </row>
    <row r="38" spans="1:11">
      <c r="A38" s="131">
        <v>56</v>
      </c>
      <c r="B38" s="82" t="s">
        <v>1114</v>
      </c>
      <c r="C38" s="17" t="s">
        <v>2344</v>
      </c>
      <c r="D38" s="21">
        <v>61430</v>
      </c>
      <c r="E38" s="21">
        <v>65815</v>
      </c>
      <c r="F38" s="190">
        <v>87755</v>
      </c>
      <c r="G38" s="79"/>
      <c r="H38" s="79"/>
      <c r="I38" s="79"/>
      <c r="J38" s="74"/>
      <c r="K38" s="2"/>
    </row>
    <row r="39" spans="1:11">
      <c r="A39" s="131">
        <v>57</v>
      </c>
      <c r="B39" s="82" t="s">
        <v>1115</v>
      </c>
      <c r="C39" s="17" t="s">
        <v>2345</v>
      </c>
      <c r="D39" s="21">
        <v>62125</v>
      </c>
      <c r="E39" s="21">
        <v>66565</v>
      </c>
      <c r="F39" s="190">
        <v>88750</v>
      </c>
      <c r="G39" s="79"/>
      <c r="H39" s="79"/>
      <c r="I39" s="79"/>
      <c r="J39" s="74"/>
      <c r="K39" s="2"/>
    </row>
    <row r="40" spans="1:11">
      <c r="A40" s="131">
        <v>58</v>
      </c>
      <c r="B40" s="82" t="s">
        <v>1116</v>
      </c>
      <c r="C40" s="17" t="s">
        <v>2346</v>
      </c>
      <c r="D40" s="21">
        <v>62825</v>
      </c>
      <c r="E40" s="21">
        <v>67315</v>
      </c>
      <c r="F40" s="190">
        <v>89750</v>
      </c>
      <c r="G40" s="79"/>
      <c r="H40" s="79"/>
      <c r="I40" s="79"/>
      <c r="J40" s="74"/>
      <c r="K40" s="2"/>
    </row>
    <row r="41" spans="1:11">
      <c r="A41" s="131">
        <v>59</v>
      </c>
      <c r="B41" s="82" t="s">
        <v>1117</v>
      </c>
      <c r="C41" s="17" t="s">
        <v>2347</v>
      </c>
      <c r="D41" s="21">
        <v>63520</v>
      </c>
      <c r="E41" s="21">
        <v>68060</v>
      </c>
      <c r="F41" s="190">
        <v>90745</v>
      </c>
      <c r="G41" s="79"/>
      <c r="H41" s="79"/>
      <c r="I41" s="79"/>
      <c r="J41" s="74"/>
      <c r="K41" s="2"/>
    </row>
    <row r="42" spans="1:11">
      <c r="A42" s="131">
        <v>60</v>
      </c>
      <c r="B42" s="82" t="s">
        <v>1118</v>
      </c>
      <c r="C42" s="17" t="s">
        <v>2348</v>
      </c>
      <c r="D42" s="21">
        <v>64105</v>
      </c>
      <c r="E42" s="21">
        <v>68680</v>
      </c>
      <c r="F42" s="190">
        <v>91575</v>
      </c>
      <c r="G42" s="79"/>
      <c r="H42" s="79"/>
      <c r="I42" s="79"/>
      <c r="J42" s="74"/>
      <c r="K42" s="2"/>
    </row>
    <row r="43" spans="1:11">
      <c r="A43" s="131">
        <v>61</v>
      </c>
      <c r="B43" s="82" t="s">
        <v>1119</v>
      </c>
      <c r="C43" s="17" t="s">
        <v>2349</v>
      </c>
      <c r="D43" s="21">
        <v>64805</v>
      </c>
      <c r="E43" s="21">
        <v>69430</v>
      </c>
      <c r="F43" s="190">
        <v>92575</v>
      </c>
      <c r="G43" s="79"/>
      <c r="H43" s="79"/>
      <c r="I43" s="79"/>
      <c r="J43" s="74"/>
      <c r="K43" s="2"/>
    </row>
    <row r="44" spans="1:11">
      <c r="A44" s="131">
        <v>62</v>
      </c>
      <c r="B44" s="82" t="s">
        <v>1120</v>
      </c>
      <c r="C44" s="17" t="s">
        <v>2350</v>
      </c>
      <c r="D44" s="21">
        <v>65500</v>
      </c>
      <c r="E44" s="21">
        <v>70180</v>
      </c>
      <c r="F44" s="190">
        <v>93570</v>
      </c>
      <c r="G44" s="79"/>
      <c r="H44" s="79"/>
      <c r="I44" s="79"/>
      <c r="J44" s="74"/>
      <c r="K44" s="2"/>
    </row>
    <row r="45" spans="1:11">
      <c r="A45" s="131">
        <v>63</v>
      </c>
      <c r="B45" s="82" t="s">
        <v>1121</v>
      </c>
      <c r="C45" s="17" t="s">
        <v>2351</v>
      </c>
      <c r="D45" s="21">
        <v>66200</v>
      </c>
      <c r="E45" s="21">
        <v>70930</v>
      </c>
      <c r="F45" s="190">
        <v>94570</v>
      </c>
      <c r="G45" s="79"/>
      <c r="H45" s="79"/>
      <c r="I45" s="79"/>
      <c r="J45" s="74"/>
      <c r="K45" s="2"/>
    </row>
    <row r="46" spans="1:11">
      <c r="A46" s="131">
        <v>64</v>
      </c>
      <c r="B46" s="82" t="s">
        <v>1122</v>
      </c>
      <c r="C46" s="17" t="s">
        <v>2352</v>
      </c>
      <c r="D46" s="21">
        <v>66780</v>
      </c>
      <c r="E46" s="21">
        <v>71550</v>
      </c>
      <c r="F46" s="190">
        <v>95400</v>
      </c>
      <c r="G46" s="79"/>
      <c r="H46" s="79"/>
      <c r="I46" s="79"/>
      <c r="J46" s="74"/>
      <c r="K46" s="2"/>
    </row>
    <row r="47" spans="1:11">
      <c r="A47" s="131">
        <v>65</v>
      </c>
      <c r="B47" s="82" t="s">
        <v>1123</v>
      </c>
      <c r="C47" s="17" t="s">
        <v>2353</v>
      </c>
      <c r="D47" s="21">
        <v>67475</v>
      </c>
      <c r="E47" s="21">
        <v>72295</v>
      </c>
      <c r="F47" s="190">
        <v>96395</v>
      </c>
      <c r="G47" s="79"/>
      <c r="H47" s="79"/>
      <c r="I47" s="79"/>
      <c r="J47" s="74"/>
      <c r="K47" s="2"/>
    </row>
    <row r="48" spans="1:11">
      <c r="A48" s="131">
        <v>66</v>
      </c>
      <c r="B48" s="82" t="s">
        <v>1124</v>
      </c>
      <c r="C48" s="17" t="s">
        <v>2354</v>
      </c>
      <c r="D48" s="21">
        <v>68060</v>
      </c>
      <c r="E48" s="21">
        <v>72920</v>
      </c>
      <c r="F48" s="190">
        <v>97225</v>
      </c>
      <c r="G48" s="79"/>
      <c r="H48" s="79"/>
      <c r="I48" s="79"/>
      <c r="J48" s="74"/>
      <c r="K48" s="2"/>
    </row>
    <row r="49" spans="1:11">
      <c r="A49" s="131">
        <v>67</v>
      </c>
      <c r="B49" s="82" t="s">
        <v>1125</v>
      </c>
      <c r="C49" s="17" t="s">
        <v>2355</v>
      </c>
      <c r="D49" s="21">
        <v>68760</v>
      </c>
      <c r="E49" s="21">
        <v>73670</v>
      </c>
      <c r="F49" s="190">
        <v>98225</v>
      </c>
      <c r="G49" s="79"/>
      <c r="H49" s="79"/>
      <c r="I49" s="79"/>
      <c r="J49" s="74"/>
      <c r="K49" s="2"/>
    </row>
    <row r="50" spans="1:11">
      <c r="A50" s="131">
        <v>68</v>
      </c>
      <c r="B50" s="82" t="s">
        <v>1126</v>
      </c>
      <c r="C50" s="17" t="s">
        <v>2356</v>
      </c>
      <c r="D50" s="21">
        <v>69455</v>
      </c>
      <c r="E50" s="21">
        <v>74415</v>
      </c>
      <c r="F50" s="190">
        <v>99220</v>
      </c>
      <c r="G50" s="79"/>
      <c r="H50" s="79"/>
      <c r="I50" s="79"/>
      <c r="J50" s="74"/>
      <c r="K50" s="2"/>
    </row>
    <row r="51" spans="1:11">
      <c r="A51" s="131">
        <v>69</v>
      </c>
      <c r="B51" s="82" t="s">
        <v>1127</v>
      </c>
      <c r="C51" s="17" t="s">
        <v>2357</v>
      </c>
      <c r="D51" s="21">
        <v>70035</v>
      </c>
      <c r="E51" s="21">
        <v>75040</v>
      </c>
      <c r="F51" s="190">
        <v>100050</v>
      </c>
      <c r="G51" s="79"/>
      <c r="H51" s="79"/>
      <c r="I51" s="79"/>
      <c r="J51" s="74"/>
      <c r="K51" s="2"/>
    </row>
    <row r="52" spans="1:11">
      <c r="A52" s="131">
        <v>70</v>
      </c>
      <c r="B52" s="82" t="s">
        <v>1128</v>
      </c>
      <c r="C52" s="17" t="s">
        <v>2358</v>
      </c>
      <c r="D52" s="21">
        <v>70735</v>
      </c>
      <c r="E52" s="21">
        <v>75790</v>
      </c>
      <c r="F52" s="190">
        <v>101050</v>
      </c>
      <c r="G52" s="79"/>
      <c r="H52" s="79"/>
      <c r="I52" s="79"/>
      <c r="J52" s="74"/>
      <c r="K52" s="2"/>
    </row>
    <row r="53" spans="1:11">
      <c r="A53" s="131">
        <v>71</v>
      </c>
      <c r="B53" s="82" t="s">
        <v>1129</v>
      </c>
      <c r="C53" s="17" t="s">
        <v>2359</v>
      </c>
      <c r="D53" s="21">
        <v>71315</v>
      </c>
      <c r="E53" s="21">
        <v>76410</v>
      </c>
      <c r="F53" s="190">
        <v>101880</v>
      </c>
      <c r="G53" s="79"/>
      <c r="H53" s="79"/>
      <c r="I53" s="79"/>
      <c r="J53" s="74"/>
      <c r="K53" s="2"/>
    </row>
    <row r="54" spans="1:11">
      <c r="A54" s="131">
        <v>72</v>
      </c>
      <c r="B54" s="82" t="s">
        <v>1130</v>
      </c>
      <c r="C54" s="17" t="s">
        <v>2360</v>
      </c>
      <c r="D54" s="21">
        <v>72015</v>
      </c>
      <c r="E54" s="21">
        <v>77160</v>
      </c>
      <c r="F54" s="190">
        <v>102880</v>
      </c>
      <c r="G54" s="79"/>
      <c r="H54" s="79"/>
      <c r="I54" s="79"/>
      <c r="J54" s="74"/>
      <c r="K54" s="2"/>
    </row>
    <row r="55" spans="1:11">
      <c r="A55" s="131">
        <v>73</v>
      </c>
      <c r="B55" s="82" t="s">
        <v>1131</v>
      </c>
      <c r="C55" s="17" t="s">
        <v>2361</v>
      </c>
      <c r="D55" s="21">
        <v>72595</v>
      </c>
      <c r="E55" s="21">
        <v>77785</v>
      </c>
      <c r="F55" s="190">
        <v>103710</v>
      </c>
      <c r="G55" s="79"/>
      <c r="H55" s="79"/>
      <c r="I55" s="79"/>
      <c r="J55" s="74"/>
      <c r="K55" s="2"/>
    </row>
    <row r="56" spans="1:11">
      <c r="A56" s="131">
        <v>74</v>
      </c>
      <c r="B56" s="82" t="s">
        <v>1132</v>
      </c>
      <c r="C56" s="17" t="s">
        <v>2362</v>
      </c>
      <c r="D56" s="21">
        <v>73295</v>
      </c>
      <c r="E56" s="21">
        <v>78530</v>
      </c>
      <c r="F56" s="190">
        <v>104705</v>
      </c>
      <c r="G56" s="79"/>
      <c r="H56" s="79"/>
      <c r="I56" s="79"/>
      <c r="J56" s="74"/>
      <c r="K56" s="2"/>
    </row>
    <row r="57" spans="1:11">
      <c r="A57" s="131">
        <v>75</v>
      </c>
      <c r="B57" s="82" t="s">
        <v>1133</v>
      </c>
      <c r="C57" s="17" t="s">
        <v>2363</v>
      </c>
      <c r="D57" s="21">
        <v>73875</v>
      </c>
      <c r="E57" s="21">
        <v>79150</v>
      </c>
      <c r="F57" s="190">
        <v>105535</v>
      </c>
      <c r="G57" s="79"/>
      <c r="H57" s="79"/>
      <c r="I57" s="79"/>
      <c r="J57" s="74"/>
      <c r="K57" s="2"/>
    </row>
    <row r="58" spans="1:11">
      <c r="A58" s="131">
        <v>76</v>
      </c>
      <c r="B58" s="82" t="s">
        <v>1134</v>
      </c>
      <c r="C58" s="17" t="s">
        <v>2364</v>
      </c>
      <c r="D58" s="21">
        <v>74575</v>
      </c>
      <c r="E58" s="21">
        <v>79900</v>
      </c>
      <c r="F58" s="190">
        <v>106535</v>
      </c>
      <c r="G58" s="79"/>
      <c r="H58" s="79"/>
      <c r="I58" s="79"/>
      <c r="J58" s="74"/>
      <c r="K58" s="2"/>
    </row>
    <row r="59" spans="1:11">
      <c r="A59" s="131">
        <v>77</v>
      </c>
      <c r="B59" s="82" t="s">
        <v>1135</v>
      </c>
      <c r="C59" s="17" t="s">
        <v>2365</v>
      </c>
      <c r="D59" s="21">
        <v>75155</v>
      </c>
      <c r="E59" s="21">
        <v>80525</v>
      </c>
      <c r="F59" s="190">
        <v>107365</v>
      </c>
      <c r="G59" s="79"/>
      <c r="H59" s="79"/>
      <c r="I59" s="79"/>
      <c r="J59" s="74"/>
      <c r="K59" s="2"/>
    </row>
    <row r="60" spans="1:11">
      <c r="A60" s="131">
        <v>78</v>
      </c>
      <c r="B60" s="82" t="s">
        <v>1136</v>
      </c>
      <c r="C60" s="17" t="s">
        <v>2366</v>
      </c>
      <c r="D60" s="21">
        <v>75850</v>
      </c>
      <c r="E60" s="21">
        <v>81270</v>
      </c>
      <c r="F60" s="190">
        <v>108360</v>
      </c>
      <c r="G60" s="79"/>
      <c r="H60" s="79"/>
      <c r="I60" s="79"/>
      <c r="J60" s="74"/>
      <c r="K60" s="2"/>
    </row>
    <row r="61" spans="1:11">
      <c r="A61" s="131">
        <v>79</v>
      </c>
      <c r="B61" s="82" t="s">
        <v>1137</v>
      </c>
      <c r="C61" s="17" t="s">
        <v>2367</v>
      </c>
      <c r="D61" s="21">
        <v>76435</v>
      </c>
      <c r="E61" s="21">
        <v>81895</v>
      </c>
      <c r="F61" s="190">
        <v>109195</v>
      </c>
      <c r="G61" s="79"/>
      <c r="H61" s="79"/>
      <c r="I61" s="79"/>
      <c r="J61" s="74"/>
      <c r="K61" s="2"/>
    </row>
    <row r="62" spans="1:11">
      <c r="A62" s="131">
        <v>80</v>
      </c>
      <c r="B62" s="82" t="s">
        <v>1138</v>
      </c>
      <c r="C62" s="17" t="s">
        <v>2368</v>
      </c>
      <c r="D62" s="21">
        <v>77020</v>
      </c>
      <c r="E62" s="21">
        <v>82520</v>
      </c>
      <c r="F62" s="190">
        <v>110025</v>
      </c>
      <c r="G62" s="79"/>
      <c r="H62" s="79"/>
      <c r="I62" s="79"/>
      <c r="J62" s="74"/>
      <c r="K62" s="2"/>
    </row>
    <row r="63" spans="1:11">
      <c r="A63" s="131">
        <v>81</v>
      </c>
      <c r="B63" s="82" t="s">
        <v>1139</v>
      </c>
      <c r="C63" s="17" t="s">
        <v>2369</v>
      </c>
      <c r="D63" s="21">
        <v>77715</v>
      </c>
      <c r="E63" s="21">
        <v>83265</v>
      </c>
      <c r="F63" s="190">
        <v>111020</v>
      </c>
      <c r="G63" s="79"/>
      <c r="H63" s="79"/>
      <c r="I63" s="79"/>
      <c r="J63" s="74"/>
      <c r="K63" s="2"/>
    </row>
    <row r="64" spans="1:11">
      <c r="A64" s="131">
        <v>82</v>
      </c>
      <c r="B64" s="82" t="s">
        <v>1140</v>
      </c>
      <c r="C64" s="17" t="s">
        <v>2370</v>
      </c>
      <c r="D64" s="21">
        <v>78300</v>
      </c>
      <c r="E64" s="21">
        <v>83890</v>
      </c>
      <c r="F64" s="190">
        <v>111855</v>
      </c>
      <c r="G64" s="79"/>
      <c r="H64" s="79"/>
      <c r="I64" s="79"/>
      <c r="J64" s="74"/>
      <c r="K64" s="2"/>
    </row>
    <row r="65" spans="1:11">
      <c r="A65" s="131">
        <v>83</v>
      </c>
      <c r="B65" s="82" t="s">
        <v>1141</v>
      </c>
      <c r="C65" s="17" t="s">
        <v>2371</v>
      </c>
      <c r="D65" s="21">
        <v>78995</v>
      </c>
      <c r="E65" s="21">
        <v>84640</v>
      </c>
      <c r="F65" s="190">
        <v>112850</v>
      </c>
      <c r="G65" s="79"/>
      <c r="H65" s="79"/>
      <c r="I65" s="79"/>
      <c r="J65" s="74"/>
      <c r="K65" s="2"/>
    </row>
    <row r="66" spans="1:11">
      <c r="A66" s="131">
        <v>84</v>
      </c>
      <c r="B66" s="82" t="s">
        <v>1142</v>
      </c>
      <c r="C66" s="17" t="s">
        <v>2372</v>
      </c>
      <c r="D66" s="21">
        <v>79575</v>
      </c>
      <c r="E66" s="21">
        <v>85260</v>
      </c>
      <c r="F66" s="190">
        <v>113680</v>
      </c>
      <c r="G66" s="79"/>
      <c r="H66" s="79"/>
      <c r="I66" s="79"/>
      <c r="J66" s="74"/>
      <c r="K66" s="2"/>
    </row>
    <row r="67" spans="1:11">
      <c r="A67" s="131">
        <v>85</v>
      </c>
      <c r="B67" s="82" t="s">
        <v>1143</v>
      </c>
      <c r="C67" s="17" t="s">
        <v>2373</v>
      </c>
      <c r="D67" s="21">
        <v>80155</v>
      </c>
      <c r="E67" s="21">
        <v>85885</v>
      </c>
      <c r="F67" s="190">
        <v>114510</v>
      </c>
      <c r="G67" s="79"/>
      <c r="H67" s="79"/>
      <c r="I67" s="79"/>
      <c r="J67" s="74"/>
      <c r="K67" s="2"/>
    </row>
    <row r="68" spans="1:11">
      <c r="A68" s="131">
        <v>86</v>
      </c>
      <c r="B68" s="82" t="s">
        <v>1144</v>
      </c>
      <c r="C68" s="17" t="s">
        <v>2374</v>
      </c>
      <c r="D68" s="21">
        <v>80855</v>
      </c>
      <c r="E68" s="21">
        <v>86635</v>
      </c>
      <c r="F68" s="190">
        <v>115510</v>
      </c>
      <c r="G68" s="79"/>
      <c r="H68" s="79"/>
      <c r="I68" s="79"/>
      <c r="J68" s="74"/>
      <c r="K68" s="2"/>
    </row>
    <row r="69" spans="1:11">
      <c r="A69" s="131">
        <v>87</v>
      </c>
      <c r="B69" s="82" t="s">
        <v>1145</v>
      </c>
      <c r="C69" s="17" t="s">
        <v>2375</v>
      </c>
      <c r="D69" s="21">
        <v>81440</v>
      </c>
      <c r="E69" s="21">
        <v>87255</v>
      </c>
      <c r="F69" s="190">
        <v>116340</v>
      </c>
      <c r="G69" s="79"/>
      <c r="H69" s="79"/>
      <c r="I69" s="79"/>
      <c r="J69" s="74"/>
      <c r="K69" s="2"/>
    </row>
    <row r="70" spans="1:11">
      <c r="A70" s="131">
        <v>88</v>
      </c>
      <c r="B70" s="82" t="s">
        <v>1146</v>
      </c>
      <c r="C70" s="17" t="s">
        <v>2376</v>
      </c>
      <c r="D70" s="21">
        <v>82020</v>
      </c>
      <c r="E70" s="21">
        <v>87880</v>
      </c>
      <c r="F70" s="190">
        <v>117170</v>
      </c>
      <c r="G70" s="79"/>
      <c r="H70" s="79"/>
      <c r="I70" s="79"/>
      <c r="J70" s="74"/>
      <c r="K70" s="2"/>
    </row>
    <row r="71" spans="1:11">
      <c r="A71" s="131">
        <v>89</v>
      </c>
      <c r="B71" s="82" t="s">
        <v>1147</v>
      </c>
      <c r="C71" s="17" t="s">
        <v>2377</v>
      </c>
      <c r="D71" s="21">
        <v>82720</v>
      </c>
      <c r="E71" s="21">
        <v>88630</v>
      </c>
      <c r="F71" s="190">
        <v>118170</v>
      </c>
      <c r="G71" s="79"/>
      <c r="H71" s="79"/>
      <c r="I71" s="79"/>
      <c r="J71" s="74"/>
      <c r="K71" s="2"/>
    </row>
    <row r="72" spans="1:11">
      <c r="A72" s="131">
        <v>90</v>
      </c>
      <c r="B72" s="82" t="s">
        <v>1148</v>
      </c>
      <c r="C72" s="17" t="s">
        <v>2378</v>
      </c>
      <c r="D72" s="21">
        <v>83300</v>
      </c>
      <c r="E72" s="21">
        <v>89250</v>
      </c>
      <c r="F72" s="190">
        <v>119000</v>
      </c>
      <c r="G72" s="79"/>
      <c r="H72" s="79"/>
      <c r="I72" s="79"/>
      <c r="J72" s="74"/>
      <c r="K72" s="2"/>
    </row>
    <row r="73" spans="1:11">
      <c r="A73" s="131">
        <v>91</v>
      </c>
      <c r="B73" s="82" t="s">
        <v>1149</v>
      </c>
      <c r="C73" s="17" t="s">
        <v>2379</v>
      </c>
      <c r="D73" s="21">
        <v>83880</v>
      </c>
      <c r="E73" s="21">
        <v>89875</v>
      </c>
      <c r="F73" s="190">
        <v>119830</v>
      </c>
      <c r="G73" s="79"/>
      <c r="H73" s="79"/>
      <c r="I73" s="79"/>
      <c r="J73" s="74"/>
      <c r="K73" s="2"/>
    </row>
    <row r="74" spans="1:11">
      <c r="A74" s="131">
        <v>92</v>
      </c>
      <c r="B74" s="82" t="s">
        <v>1150</v>
      </c>
      <c r="C74" s="17" t="s">
        <v>2380</v>
      </c>
      <c r="D74" s="21">
        <v>84460</v>
      </c>
      <c r="E74" s="21">
        <v>90495</v>
      </c>
      <c r="F74" s="190">
        <v>120660</v>
      </c>
      <c r="G74" s="79"/>
      <c r="H74" s="79"/>
      <c r="I74" s="79"/>
      <c r="J74" s="74"/>
      <c r="K74" s="2"/>
    </row>
    <row r="75" spans="1:11">
      <c r="A75" s="131">
        <v>93</v>
      </c>
      <c r="B75" s="82" t="s">
        <v>1151</v>
      </c>
      <c r="C75" s="17" t="s">
        <v>2381</v>
      </c>
      <c r="D75" s="21">
        <v>85160</v>
      </c>
      <c r="E75" s="21">
        <v>91245</v>
      </c>
      <c r="F75" s="190">
        <v>121660</v>
      </c>
      <c r="G75" s="79"/>
      <c r="H75" s="79"/>
      <c r="I75" s="79"/>
      <c r="J75" s="74"/>
      <c r="K75" s="2"/>
    </row>
    <row r="76" spans="1:11">
      <c r="A76" s="131">
        <v>94</v>
      </c>
      <c r="B76" s="82" t="s">
        <v>1152</v>
      </c>
      <c r="C76" s="17" t="s">
        <v>2382</v>
      </c>
      <c r="D76" s="21">
        <v>85745</v>
      </c>
      <c r="E76" s="21">
        <v>91870</v>
      </c>
      <c r="F76" s="190">
        <v>122490</v>
      </c>
      <c r="G76" s="79"/>
      <c r="H76" s="79"/>
      <c r="I76" s="79"/>
      <c r="J76" s="74"/>
      <c r="K76" s="2"/>
    </row>
    <row r="77" spans="1:11">
      <c r="A77" s="131">
        <v>95</v>
      </c>
      <c r="B77" s="82" t="s">
        <v>1153</v>
      </c>
      <c r="C77" s="17" t="s">
        <v>2383</v>
      </c>
      <c r="D77" s="21">
        <v>86325</v>
      </c>
      <c r="E77" s="21">
        <v>92490</v>
      </c>
      <c r="F77" s="190">
        <v>123320</v>
      </c>
      <c r="G77" s="79"/>
      <c r="H77" s="79"/>
      <c r="I77" s="79"/>
      <c r="J77" s="74"/>
      <c r="K77" s="2"/>
    </row>
    <row r="78" spans="1:11">
      <c r="A78" s="131">
        <v>96</v>
      </c>
      <c r="B78" s="82" t="s">
        <v>1154</v>
      </c>
      <c r="C78" s="17" t="s">
        <v>2384</v>
      </c>
      <c r="D78" s="21">
        <v>86905</v>
      </c>
      <c r="E78" s="21">
        <v>93115</v>
      </c>
      <c r="F78" s="190">
        <v>124150</v>
      </c>
      <c r="G78" s="79"/>
      <c r="H78" s="79"/>
      <c r="I78" s="79"/>
      <c r="J78" s="74"/>
      <c r="K78" s="2"/>
    </row>
    <row r="79" spans="1:11">
      <c r="A79" s="131">
        <v>97</v>
      </c>
      <c r="B79" s="82" t="s">
        <v>1155</v>
      </c>
      <c r="C79" s="17" t="s">
        <v>2385</v>
      </c>
      <c r="D79" s="21">
        <v>87485</v>
      </c>
      <c r="E79" s="21">
        <v>93735</v>
      </c>
      <c r="F79" s="190">
        <v>124980</v>
      </c>
      <c r="G79" s="79"/>
      <c r="H79" s="79"/>
      <c r="I79" s="79"/>
      <c r="J79" s="74"/>
      <c r="K79" s="2"/>
    </row>
    <row r="80" spans="1:11">
      <c r="A80" s="131">
        <v>98</v>
      </c>
      <c r="B80" s="82" t="s">
        <v>1156</v>
      </c>
      <c r="C80" s="17" t="s">
        <v>2386</v>
      </c>
      <c r="D80" s="21">
        <v>88185</v>
      </c>
      <c r="E80" s="21">
        <v>94485</v>
      </c>
      <c r="F80" s="190">
        <v>125980</v>
      </c>
      <c r="G80" s="79"/>
      <c r="H80" s="79"/>
      <c r="I80" s="79"/>
      <c r="J80" s="74"/>
      <c r="K80" s="2"/>
    </row>
    <row r="81" spans="1:11">
      <c r="A81" s="131">
        <v>99</v>
      </c>
      <c r="B81" s="82" t="s">
        <v>1157</v>
      </c>
      <c r="C81" s="17" t="s">
        <v>2387</v>
      </c>
      <c r="D81" s="21">
        <v>88765</v>
      </c>
      <c r="E81" s="21">
        <v>95110</v>
      </c>
      <c r="F81" s="190">
        <v>126810</v>
      </c>
      <c r="G81" s="79"/>
      <c r="H81" s="79"/>
      <c r="I81" s="79"/>
      <c r="J81" s="74"/>
      <c r="K81" s="2"/>
    </row>
    <row r="82" spans="1:11">
      <c r="A82" s="131">
        <v>100</v>
      </c>
      <c r="B82" s="82" t="s">
        <v>1158</v>
      </c>
      <c r="C82" s="17" t="s">
        <v>2388</v>
      </c>
      <c r="D82" s="21">
        <v>89350</v>
      </c>
      <c r="E82" s="21">
        <v>95730</v>
      </c>
      <c r="F82" s="190">
        <v>127640</v>
      </c>
      <c r="G82" s="79"/>
      <c r="H82" s="79"/>
      <c r="I82" s="79"/>
      <c r="J82" s="74"/>
      <c r="K82" s="2"/>
    </row>
    <row r="83" spans="1:11">
      <c r="A83" s="131">
        <v>101</v>
      </c>
      <c r="B83" s="82" t="s">
        <v>1159</v>
      </c>
      <c r="C83" s="17" t="s">
        <v>2389</v>
      </c>
      <c r="D83" s="21">
        <v>89935</v>
      </c>
      <c r="E83" s="21">
        <v>96355</v>
      </c>
      <c r="F83" s="190">
        <v>128475</v>
      </c>
      <c r="G83" s="79"/>
      <c r="H83" s="79"/>
      <c r="I83" s="79"/>
      <c r="J83" s="74"/>
      <c r="K83" s="2"/>
    </row>
    <row r="84" spans="1:11">
      <c r="A84" s="131">
        <v>102</v>
      </c>
      <c r="B84" s="82" t="s">
        <v>1160</v>
      </c>
      <c r="C84" s="17" t="s">
        <v>2390</v>
      </c>
      <c r="D84" s="21">
        <v>90515</v>
      </c>
      <c r="E84" s="21">
        <v>96980</v>
      </c>
      <c r="F84" s="190">
        <v>129305</v>
      </c>
      <c r="G84" s="79"/>
      <c r="H84" s="79"/>
      <c r="I84" s="79"/>
      <c r="J84" s="74"/>
      <c r="K84" s="2"/>
    </row>
    <row r="85" spans="1:11">
      <c r="A85" s="131">
        <v>103</v>
      </c>
      <c r="B85" s="82" t="s">
        <v>1161</v>
      </c>
      <c r="C85" s="17" t="s">
        <v>2391</v>
      </c>
      <c r="D85" s="21">
        <v>91095</v>
      </c>
      <c r="E85" s="21">
        <v>97600</v>
      </c>
      <c r="F85" s="190">
        <v>130135</v>
      </c>
      <c r="G85" s="79"/>
      <c r="H85" s="79"/>
      <c r="I85" s="79"/>
      <c r="J85" s="74"/>
      <c r="K85" s="2"/>
    </row>
    <row r="86" spans="1:11">
      <c r="A86" s="131">
        <v>104</v>
      </c>
      <c r="B86" s="82" t="s">
        <v>1162</v>
      </c>
      <c r="C86" s="17" t="s">
        <v>2392</v>
      </c>
      <c r="D86" s="21">
        <v>91790</v>
      </c>
      <c r="E86" s="21">
        <v>98350</v>
      </c>
      <c r="F86" s="190">
        <v>131130</v>
      </c>
      <c r="G86" s="79"/>
      <c r="H86" s="79"/>
      <c r="I86" s="79"/>
      <c r="J86" s="74"/>
      <c r="K86" s="2"/>
    </row>
    <row r="87" spans="1:11">
      <c r="A87" s="131">
        <v>105</v>
      </c>
      <c r="B87" s="82" t="s">
        <v>1163</v>
      </c>
      <c r="C87" s="17" t="s">
        <v>2393</v>
      </c>
      <c r="D87" s="21">
        <v>92375</v>
      </c>
      <c r="E87" s="21">
        <v>98975</v>
      </c>
      <c r="F87" s="190">
        <v>131965</v>
      </c>
      <c r="G87" s="79"/>
      <c r="H87" s="79"/>
      <c r="I87" s="79"/>
      <c r="J87" s="74"/>
      <c r="K87" s="2"/>
    </row>
    <row r="88" spans="1:11">
      <c r="A88" s="131">
        <v>106</v>
      </c>
      <c r="B88" s="82" t="s">
        <v>1164</v>
      </c>
      <c r="C88" s="17" t="s">
        <v>2394</v>
      </c>
      <c r="D88" s="21">
        <v>92955</v>
      </c>
      <c r="E88" s="21">
        <v>99595</v>
      </c>
      <c r="F88" s="190">
        <v>132795</v>
      </c>
      <c r="G88" s="79"/>
      <c r="H88" s="79"/>
      <c r="I88" s="79"/>
      <c r="J88" s="74"/>
      <c r="K88" s="2"/>
    </row>
    <row r="89" spans="1:11">
      <c r="A89" s="131">
        <v>107</v>
      </c>
      <c r="B89" s="82" t="s">
        <v>1165</v>
      </c>
      <c r="C89" s="17" t="s">
        <v>2395</v>
      </c>
      <c r="D89" s="21">
        <v>93540</v>
      </c>
      <c r="E89" s="21">
        <v>100220</v>
      </c>
      <c r="F89" s="190">
        <v>133625</v>
      </c>
      <c r="G89" s="79"/>
      <c r="H89" s="79"/>
      <c r="I89" s="79"/>
      <c r="J89" s="74"/>
      <c r="K89" s="2"/>
    </row>
    <row r="90" spans="1:11">
      <c r="A90" s="131">
        <v>108</v>
      </c>
      <c r="B90" s="82" t="s">
        <v>1166</v>
      </c>
      <c r="C90" s="17" t="s">
        <v>2396</v>
      </c>
      <c r="D90" s="21">
        <v>94120</v>
      </c>
      <c r="E90" s="21">
        <v>100840</v>
      </c>
      <c r="F90" s="190">
        <v>134455</v>
      </c>
      <c r="G90" s="79"/>
      <c r="H90" s="79"/>
      <c r="I90" s="79"/>
      <c r="J90" s="74"/>
      <c r="K90" s="2"/>
    </row>
    <row r="91" spans="1:11">
      <c r="A91" s="131">
        <v>109</v>
      </c>
      <c r="B91" s="82" t="s">
        <v>1167</v>
      </c>
      <c r="C91" s="17" t="s">
        <v>2397</v>
      </c>
      <c r="D91" s="21">
        <v>94700</v>
      </c>
      <c r="E91" s="21">
        <v>101465</v>
      </c>
      <c r="F91" s="190">
        <v>135285</v>
      </c>
      <c r="G91" s="79"/>
      <c r="H91" s="79"/>
      <c r="I91" s="79"/>
      <c r="J91" s="74"/>
      <c r="K91" s="2"/>
    </row>
    <row r="92" spans="1:11">
      <c r="A92" s="131">
        <v>110</v>
      </c>
      <c r="B92" s="82" t="s">
        <v>1168</v>
      </c>
      <c r="C92" s="17" t="s">
        <v>2398</v>
      </c>
      <c r="D92" s="21">
        <v>95285</v>
      </c>
      <c r="E92" s="21">
        <v>102090</v>
      </c>
      <c r="F92" s="190">
        <v>136120</v>
      </c>
      <c r="G92" s="79"/>
      <c r="H92" s="79"/>
      <c r="I92" s="79"/>
      <c r="J92" s="74"/>
      <c r="K92" s="2"/>
    </row>
    <row r="93" spans="1:11">
      <c r="A93" s="131">
        <v>111</v>
      </c>
      <c r="B93" s="82" t="s">
        <v>1169</v>
      </c>
      <c r="C93" s="17" t="s">
        <v>2399</v>
      </c>
      <c r="D93" s="21">
        <v>95865</v>
      </c>
      <c r="E93" s="21">
        <v>102715</v>
      </c>
      <c r="F93" s="190">
        <v>136950</v>
      </c>
      <c r="G93" s="79"/>
      <c r="H93" s="79"/>
      <c r="I93" s="79"/>
      <c r="J93" s="74"/>
      <c r="K93" s="2"/>
    </row>
    <row r="94" spans="1:11">
      <c r="A94" s="131">
        <v>112</v>
      </c>
      <c r="B94" s="82" t="s">
        <v>1170</v>
      </c>
      <c r="C94" s="17" t="s">
        <v>2400</v>
      </c>
      <c r="D94" s="21">
        <v>96445</v>
      </c>
      <c r="E94" s="21">
        <v>103335</v>
      </c>
      <c r="F94" s="190">
        <v>137780</v>
      </c>
      <c r="G94" s="79"/>
      <c r="H94" s="79"/>
      <c r="I94" s="79"/>
      <c r="J94" s="74"/>
      <c r="K94" s="2"/>
    </row>
    <row r="95" spans="1:11">
      <c r="A95" s="131">
        <v>113</v>
      </c>
      <c r="B95" s="82" t="s">
        <v>1171</v>
      </c>
      <c r="C95" s="17" t="s">
        <v>2401</v>
      </c>
      <c r="D95" s="21">
        <v>97025</v>
      </c>
      <c r="E95" s="21">
        <v>103960</v>
      </c>
      <c r="F95" s="190">
        <v>138610</v>
      </c>
      <c r="G95" s="79"/>
      <c r="H95" s="79"/>
      <c r="I95" s="79"/>
      <c r="J95" s="74"/>
      <c r="K95" s="2"/>
    </row>
    <row r="96" spans="1:11">
      <c r="A96" s="131">
        <v>114</v>
      </c>
      <c r="B96" s="82" t="s">
        <v>1172</v>
      </c>
      <c r="C96" s="17" t="s">
        <v>2402</v>
      </c>
      <c r="D96" s="21">
        <v>97610</v>
      </c>
      <c r="E96" s="21">
        <v>104580</v>
      </c>
      <c r="F96" s="190">
        <v>139440</v>
      </c>
      <c r="G96" s="79"/>
      <c r="H96" s="79"/>
      <c r="I96" s="79"/>
      <c r="J96" s="74"/>
      <c r="K96" s="2"/>
    </row>
    <row r="97" spans="1:11">
      <c r="A97" s="131">
        <v>115</v>
      </c>
      <c r="B97" s="82" t="s">
        <v>1173</v>
      </c>
      <c r="C97" s="17" t="s">
        <v>2403</v>
      </c>
      <c r="D97" s="21">
        <v>98195</v>
      </c>
      <c r="E97" s="21">
        <v>105205</v>
      </c>
      <c r="F97" s="190">
        <v>140275</v>
      </c>
      <c r="G97" s="79"/>
      <c r="H97" s="79"/>
      <c r="I97" s="79"/>
      <c r="J97" s="74"/>
      <c r="K97" s="2"/>
    </row>
    <row r="98" spans="1:11">
      <c r="A98" s="131">
        <v>116</v>
      </c>
      <c r="B98" s="82" t="s">
        <v>1174</v>
      </c>
      <c r="C98" s="17" t="s">
        <v>2404</v>
      </c>
      <c r="D98" s="21">
        <v>98775</v>
      </c>
      <c r="E98" s="21">
        <v>105830</v>
      </c>
      <c r="F98" s="190">
        <v>141105</v>
      </c>
      <c r="G98" s="79"/>
      <c r="H98" s="79"/>
      <c r="I98" s="79"/>
      <c r="J98" s="74"/>
      <c r="K98" s="2"/>
    </row>
    <row r="99" spans="1:11">
      <c r="A99" s="131">
        <v>117</v>
      </c>
      <c r="B99" s="82" t="s">
        <v>1175</v>
      </c>
      <c r="C99" s="17" t="s">
        <v>2405</v>
      </c>
      <c r="D99" s="21">
        <v>99355</v>
      </c>
      <c r="E99" s="21">
        <v>106450</v>
      </c>
      <c r="F99" s="190">
        <v>141935</v>
      </c>
      <c r="G99" s="79"/>
      <c r="H99" s="79"/>
      <c r="I99" s="79"/>
      <c r="J99" s="74"/>
      <c r="K99" s="2"/>
    </row>
    <row r="100" spans="1:11">
      <c r="A100" s="131">
        <v>118</v>
      </c>
      <c r="B100" s="82" t="s">
        <v>1176</v>
      </c>
      <c r="C100" s="17" t="s">
        <v>2406</v>
      </c>
      <c r="D100" s="21">
        <v>99935</v>
      </c>
      <c r="E100" s="21">
        <v>107075</v>
      </c>
      <c r="F100" s="190">
        <v>142765</v>
      </c>
      <c r="G100" s="79"/>
      <c r="H100" s="79"/>
      <c r="I100" s="79"/>
      <c r="J100" s="74"/>
      <c r="K100" s="2"/>
    </row>
    <row r="101" spans="1:11">
      <c r="A101" s="131">
        <v>119</v>
      </c>
      <c r="B101" s="82" t="s">
        <v>1177</v>
      </c>
      <c r="C101" s="17" t="s">
        <v>2407</v>
      </c>
      <c r="D101" s="21">
        <v>100515</v>
      </c>
      <c r="E101" s="21">
        <v>107695</v>
      </c>
      <c r="F101" s="190">
        <v>143595</v>
      </c>
      <c r="G101" s="79"/>
      <c r="H101" s="79"/>
      <c r="I101" s="79"/>
      <c r="J101" s="74"/>
      <c r="K101" s="2"/>
    </row>
    <row r="102" spans="1:11">
      <c r="A102" s="131">
        <v>120</v>
      </c>
      <c r="B102" s="82" t="s">
        <v>1178</v>
      </c>
      <c r="C102" s="17" t="s">
        <v>2408</v>
      </c>
      <c r="D102" s="21">
        <v>101100</v>
      </c>
      <c r="E102" s="21">
        <v>108325</v>
      </c>
      <c r="F102" s="190">
        <v>144430</v>
      </c>
      <c r="G102" s="79"/>
      <c r="H102" s="79"/>
      <c r="I102" s="79"/>
      <c r="J102" s="74"/>
      <c r="K102" s="2"/>
    </row>
    <row r="103" spans="1:11">
      <c r="A103" s="131">
        <v>121</v>
      </c>
      <c r="B103" s="82" t="s">
        <v>1179</v>
      </c>
      <c r="C103" s="17" t="s">
        <v>2409</v>
      </c>
      <c r="D103" s="21">
        <v>101680</v>
      </c>
      <c r="E103" s="21">
        <v>108945</v>
      </c>
      <c r="F103" s="190">
        <v>145260</v>
      </c>
      <c r="G103" s="79"/>
      <c r="H103" s="79"/>
      <c r="I103" s="79"/>
      <c r="J103" s="74"/>
      <c r="K103" s="2"/>
    </row>
    <row r="104" spans="1:11">
      <c r="A104" s="131">
        <v>122</v>
      </c>
      <c r="B104" s="82" t="s">
        <v>1180</v>
      </c>
      <c r="C104" s="17" t="s">
        <v>2410</v>
      </c>
      <c r="D104" s="21">
        <v>102265</v>
      </c>
      <c r="E104" s="21">
        <v>109570</v>
      </c>
      <c r="F104" s="190">
        <v>146090</v>
      </c>
      <c r="G104" s="79"/>
      <c r="H104" s="79"/>
      <c r="I104" s="79"/>
      <c r="J104" s="74"/>
      <c r="K104" s="2"/>
    </row>
    <row r="105" spans="1:11">
      <c r="A105" s="131">
        <v>123</v>
      </c>
      <c r="B105" s="82" t="s">
        <v>1181</v>
      </c>
      <c r="C105" s="17" t="s">
        <v>2411</v>
      </c>
      <c r="D105" s="21">
        <v>102845</v>
      </c>
      <c r="E105" s="21">
        <v>110190</v>
      </c>
      <c r="F105" s="190">
        <v>146920</v>
      </c>
      <c r="G105" s="79"/>
      <c r="H105" s="79"/>
      <c r="I105" s="79"/>
      <c r="J105" s="74"/>
      <c r="K105" s="2"/>
    </row>
    <row r="106" spans="1:11">
      <c r="A106" s="131">
        <v>124</v>
      </c>
      <c r="B106" s="82" t="s">
        <v>1182</v>
      </c>
      <c r="C106" s="17" t="s">
        <v>2412</v>
      </c>
      <c r="D106" s="21">
        <v>103425</v>
      </c>
      <c r="E106" s="21">
        <v>110815</v>
      </c>
      <c r="F106" s="190">
        <v>147750</v>
      </c>
      <c r="G106" s="79"/>
      <c r="H106" s="79"/>
      <c r="I106" s="79"/>
      <c r="J106" s="74"/>
      <c r="K106" s="2"/>
    </row>
    <row r="107" spans="1:11">
      <c r="A107" s="131">
        <v>125</v>
      </c>
      <c r="B107" s="82" t="s">
        <v>1183</v>
      </c>
      <c r="C107" s="17" t="s">
        <v>2413</v>
      </c>
      <c r="D107" s="21">
        <v>104010</v>
      </c>
      <c r="E107" s="21">
        <v>111440</v>
      </c>
      <c r="F107" s="190">
        <v>148585</v>
      </c>
      <c r="G107" s="79"/>
      <c r="H107" s="79"/>
      <c r="I107" s="79"/>
      <c r="J107" s="74"/>
      <c r="K107" s="2"/>
    </row>
    <row r="108" spans="1:11">
      <c r="A108" s="131">
        <v>126</v>
      </c>
      <c r="B108" s="82" t="s">
        <v>1184</v>
      </c>
      <c r="C108" s="17" t="s">
        <v>2414</v>
      </c>
      <c r="D108" s="21">
        <v>104590</v>
      </c>
      <c r="E108" s="21">
        <v>112060</v>
      </c>
      <c r="F108" s="190">
        <v>149415</v>
      </c>
      <c r="G108" s="79"/>
      <c r="H108" s="79"/>
      <c r="I108" s="79"/>
      <c r="J108" s="74"/>
      <c r="K108" s="2"/>
    </row>
    <row r="109" spans="1:11">
      <c r="A109" s="131">
        <v>127</v>
      </c>
      <c r="B109" s="82" t="s">
        <v>1185</v>
      </c>
      <c r="C109" s="17" t="s">
        <v>2415</v>
      </c>
      <c r="D109" s="21">
        <v>105170</v>
      </c>
      <c r="E109" s="21">
        <v>112685</v>
      </c>
      <c r="F109" s="190">
        <v>150245</v>
      </c>
      <c r="G109" s="79"/>
      <c r="H109" s="79"/>
      <c r="I109" s="79"/>
      <c r="J109" s="74"/>
      <c r="K109" s="2"/>
    </row>
    <row r="110" spans="1:11">
      <c r="A110" s="131">
        <v>128</v>
      </c>
      <c r="B110" s="82" t="s">
        <v>1186</v>
      </c>
      <c r="C110" s="17" t="s">
        <v>2416</v>
      </c>
      <c r="D110" s="21">
        <v>105755</v>
      </c>
      <c r="E110" s="21">
        <v>113305</v>
      </c>
      <c r="F110" s="190">
        <v>151075</v>
      </c>
      <c r="G110" s="79"/>
      <c r="H110" s="79"/>
      <c r="I110" s="79"/>
      <c r="J110" s="74"/>
      <c r="K110" s="2"/>
    </row>
    <row r="111" spans="1:11">
      <c r="A111" s="131">
        <v>129</v>
      </c>
      <c r="B111" s="82" t="s">
        <v>1187</v>
      </c>
      <c r="C111" s="17" t="s">
        <v>2417</v>
      </c>
      <c r="D111" s="21">
        <v>106335</v>
      </c>
      <c r="E111" s="21">
        <v>113930</v>
      </c>
      <c r="F111" s="190">
        <v>151905</v>
      </c>
      <c r="G111" s="79"/>
      <c r="H111" s="79"/>
      <c r="I111" s="79"/>
      <c r="J111" s="74"/>
      <c r="K111" s="2"/>
    </row>
    <row r="112" spans="1:11">
      <c r="A112" s="131">
        <v>130</v>
      </c>
      <c r="B112" s="82" t="s">
        <v>1188</v>
      </c>
      <c r="C112" s="17" t="s">
        <v>2418</v>
      </c>
      <c r="D112" s="21">
        <v>106920</v>
      </c>
      <c r="E112" s="21">
        <v>114555</v>
      </c>
      <c r="F112" s="190">
        <v>152740</v>
      </c>
      <c r="G112" s="79"/>
      <c r="H112" s="79"/>
      <c r="I112" s="79"/>
      <c r="J112" s="74"/>
      <c r="K112" s="2"/>
    </row>
    <row r="113" spans="1:11">
      <c r="A113" s="131">
        <v>131</v>
      </c>
      <c r="B113" s="82" t="s">
        <v>1189</v>
      </c>
      <c r="C113" s="17" t="s">
        <v>2419</v>
      </c>
      <c r="D113" s="21">
        <v>107385</v>
      </c>
      <c r="E113" s="21">
        <v>115055</v>
      </c>
      <c r="F113" s="190">
        <v>153405</v>
      </c>
      <c r="G113" s="79"/>
      <c r="H113" s="79"/>
      <c r="I113" s="79"/>
      <c r="J113" s="74"/>
      <c r="K113" s="2"/>
    </row>
    <row r="114" spans="1:11">
      <c r="A114" s="131">
        <v>132</v>
      </c>
      <c r="B114" s="82" t="s">
        <v>1190</v>
      </c>
      <c r="C114" s="17" t="s">
        <v>2420</v>
      </c>
      <c r="D114" s="21">
        <v>107965</v>
      </c>
      <c r="E114" s="21">
        <v>115675</v>
      </c>
      <c r="F114" s="190">
        <v>154235</v>
      </c>
      <c r="G114" s="79"/>
      <c r="H114" s="79"/>
      <c r="I114" s="79"/>
      <c r="J114" s="74"/>
      <c r="K114" s="2"/>
    </row>
    <row r="115" spans="1:11">
      <c r="A115" s="131">
        <v>133</v>
      </c>
      <c r="B115" s="82" t="s">
        <v>1191</v>
      </c>
      <c r="C115" s="17" t="s">
        <v>2421</v>
      </c>
      <c r="D115" s="21">
        <v>108545</v>
      </c>
      <c r="E115" s="21">
        <v>116300</v>
      </c>
      <c r="F115" s="190">
        <v>155065</v>
      </c>
      <c r="G115" s="79"/>
      <c r="H115" s="79"/>
      <c r="I115" s="79"/>
      <c r="J115" s="74"/>
      <c r="K115" s="2"/>
    </row>
    <row r="116" spans="1:11">
      <c r="A116" s="131">
        <v>134</v>
      </c>
      <c r="B116" s="82" t="s">
        <v>1192</v>
      </c>
      <c r="C116" s="17" t="s">
        <v>2422</v>
      </c>
      <c r="D116" s="21">
        <v>109125</v>
      </c>
      <c r="E116" s="21">
        <v>116920</v>
      </c>
      <c r="F116" s="190">
        <v>155895</v>
      </c>
      <c r="G116" s="79"/>
      <c r="H116" s="79"/>
      <c r="I116" s="79"/>
      <c r="J116" s="74"/>
      <c r="K116" s="2"/>
    </row>
    <row r="117" spans="1:11">
      <c r="A117" s="131">
        <v>135</v>
      </c>
      <c r="B117" s="82" t="s">
        <v>1193</v>
      </c>
      <c r="C117" s="17" t="s">
        <v>2423</v>
      </c>
      <c r="D117" s="21">
        <v>109710</v>
      </c>
      <c r="E117" s="21">
        <v>117545</v>
      </c>
      <c r="F117" s="190">
        <v>156725</v>
      </c>
      <c r="G117" s="79"/>
      <c r="H117" s="79"/>
      <c r="I117" s="79"/>
      <c r="J117" s="74"/>
      <c r="K117" s="2"/>
    </row>
    <row r="118" spans="1:11">
      <c r="A118" s="131">
        <v>136</v>
      </c>
      <c r="B118" s="82" t="s">
        <v>1194</v>
      </c>
      <c r="C118" s="17" t="s">
        <v>2424</v>
      </c>
      <c r="D118" s="21">
        <v>110290</v>
      </c>
      <c r="E118" s="21">
        <v>118170</v>
      </c>
      <c r="F118" s="190">
        <v>157560</v>
      </c>
      <c r="G118" s="79"/>
      <c r="H118" s="79"/>
      <c r="I118" s="79"/>
      <c r="J118" s="74"/>
      <c r="K118" s="2"/>
    </row>
    <row r="119" spans="1:11">
      <c r="A119" s="131">
        <v>137</v>
      </c>
      <c r="B119" s="82" t="s">
        <v>1195</v>
      </c>
      <c r="C119" s="17" t="s">
        <v>2425</v>
      </c>
      <c r="D119" s="21">
        <v>110875</v>
      </c>
      <c r="E119" s="21">
        <v>118795</v>
      </c>
      <c r="F119" s="190">
        <v>158390</v>
      </c>
      <c r="G119" s="79"/>
      <c r="H119" s="79"/>
      <c r="I119" s="79"/>
      <c r="J119" s="74"/>
      <c r="K119" s="2"/>
    </row>
    <row r="120" spans="1:11">
      <c r="A120" s="131">
        <v>138</v>
      </c>
      <c r="B120" s="82" t="s">
        <v>1196</v>
      </c>
      <c r="C120" s="17" t="s">
        <v>2426</v>
      </c>
      <c r="D120" s="21">
        <v>111340</v>
      </c>
      <c r="E120" s="21">
        <v>119290</v>
      </c>
      <c r="F120" s="190">
        <v>159055</v>
      </c>
      <c r="G120" s="79"/>
      <c r="H120" s="79"/>
      <c r="I120" s="79"/>
      <c r="J120" s="74"/>
      <c r="K120" s="2"/>
    </row>
    <row r="121" spans="1:11">
      <c r="A121" s="131">
        <v>139</v>
      </c>
      <c r="B121" s="82" t="s">
        <v>1197</v>
      </c>
      <c r="C121" s="17" t="s">
        <v>2427</v>
      </c>
      <c r="D121" s="21">
        <v>111920</v>
      </c>
      <c r="E121" s="21">
        <v>119915</v>
      </c>
      <c r="F121" s="190">
        <v>159885</v>
      </c>
      <c r="G121" s="79"/>
      <c r="H121" s="79"/>
      <c r="I121" s="79"/>
      <c r="J121" s="74"/>
      <c r="K121" s="2"/>
    </row>
    <row r="122" spans="1:11">
      <c r="A122" s="131">
        <v>140</v>
      </c>
      <c r="B122" s="82" t="s">
        <v>1198</v>
      </c>
      <c r="C122" s="17" t="s">
        <v>2428</v>
      </c>
      <c r="D122" s="21">
        <v>112500</v>
      </c>
      <c r="E122" s="21">
        <v>120535</v>
      </c>
      <c r="F122" s="190">
        <v>160715</v>
      </c>
      <c r="G122" s="79"/>
      <c r="H122" s="79"/>
      <c r="I122" s="79"/>
      <c r="J122" s="74"/>
      <c r="K122" s="2"/>
    </row>
    <row r="123" spans="1:11">
      <c r="A123" s="131">
        <v>141</v>
      </c>
      <c r="B123" s="82" t="s">
        <v>1199</v>
      </c>
      <c r="C123" s="17" t="s">
        <v>2429</v>
      </c>
      <c r="D123" s="21">
        <v>113080</v>
      </c>
      <c r="E123" s="21">
        <v>121160</v>
      </c>
      <c r="F123" s="190">
        <v>161545</v>
      </c>
      <c r="G123" s="79"/>
      <c r="H123" s="79"/>
      <c r="I123" s="79"/>
      <c r="J123" s="74"/>
      <c r="K123" s="2"/>
    </row>
    <row r="124" spans="1:11">
      <c r="A124" s="131">
        <v>142</v>
      </c>
      <c r="B124" s="82" t="s">
        <v>1200</v>
      </c>
      <c r="C124" s="17" t="s">
        <v>2430</v>
      </c>
      <c r="D124" s="21">
        <v>113665</v>
      </c>
      <c r="E124" s="21">
        <v>121780</v>
      </c>
      <c r="F124" s="190">
        <v>162375</v>
      </c>
      <c r="G124" s="79"/>
      <c r="H124" s="79"/>
      <c r="I124" s="79"/>
      <c r="J124" s="74"/>
      <c r="K124" s="2"/>
    </row>
    <row r="125" spans="1:11">
      <c r="A125" s="131">
        <v>143</v>
      </c>
      <c r="B125" s="82" t="s">
        <v>1201</v>
      </c>
      <c r="C125" s="17" t="s">
        <v>2431</v>
      </c>
      <c r="D125" s="21">
        <v>114245</v>
      </c>
      <c r="E125" s="21">
        <v>122410</v>
      </c>
      <c r="F125" s="190">
        <v>163210</v>
      </c>
      <c r="G125" s="79"/>
      <c r="H125" s="79"/>
      <c r="I125" s="79"/>
      <c r="J125" s="74"/>
      <c r="K125" s="2"/>
    </row>
    <row r="126" spans="1:11">
      <c r="A126" s="131">
        <v>144</v>
      </c>
      <c r="B126" s="82" t="s">
        <v>1202</v>
      </c>
      <c r="C126" s="17" t="s">
        <v>2432</v>
      </c>
      <c r="D126" s="21">
        <v>114715</v>
      </c>
      <c r="E126" s="21">
        <v>122905</v>
      </c>
      <c r="F126" s="190">
        <v>163875</v>
      </c>
      <c r="G126" s="79"/>
      <c r="H126" s="79"/>
      <c r="I126" s="79"/>
      <c r="J126" s="74"/>
      <c r="K126" s="2"/>
    </row>
    <row r="127" spans="1:11">
      <c r="A127" s="131">
        <v>145</v>
      </c>
      <c r="B127" s="82" t="s">
        <v>1203</v>
      </c>
      <c r="C127" s="17" t="s">
        <v>2433</v>
      </c>
      <c r="D127" s="21">
        <v>115295</v>
      </c>
      <c r="E127" s="21">
        <v>123530</v>
      </c>
      <c r="F127" s="190">
        <v>164705</v>
      </c>
      <c r="G127" s="79"/>
      <c r="H127" s="79"/>
      <c r="I127" s="79"/>
      <c r="J127" s="74"/>
      <c r="K127" s="2"/>
    </row>
    <row r="128" spans="1:11">
      <c r="A128" s="131">
        <v>146</v>
      </c>
      <c r="B128" s="82" t="s">
        <v>1204</v>
      </c>
      <c r="C128" s="17" t="s">
        <v>2434</v>
      </c>
      <c r="D128" s="21">
        <v>115875</v>
      </c>
      <c r="E128" s="21">
        <v>124150</v>
      </c>
      <c r="F128" s="190">
        <v>165535</v>
      </c>
      <c r="G128" s="79"/>
      <c r="H128" s="79"/>
      <c r="I128" s="79"/>
      <c r="J128" s="74"/>
      <c r="K128" s="2"/>
    </row>
    <row r="129" spans="1:11">
      <c r="A129" s="131">
        <v>147</v>
      </c>
      <c r="B129" s="82" t="s">
        <v>1205</v>
      </c>
      <c r="C129" s="17" t="s">
        <v>2435</v>
      </c>
      <c r="D129" s="21">
        <v>116455</v>
      </c>
      <c r="E129" s="21">
        <v>124775</v>
      </c>
      <c r="F129" s="190">
        <v>166365</v>
      </c>
      <c r="G129" s="79"/>
      <c r="H129" s="79"/>
      <c r="I129" s="79"/>
      <c r="J129" s="74"/>
      <c r="K129" s="2"/>
    </row>
    <row r="130" spans="1:11">
      <c r="A130" s="131">
        <v>148</v>
      </c>
      <c r="B130" s="82" t="s">
        <v>1206</v>
      </c>
      <c r="C130" s="17" t="s">
        <v>2436</v>
      </c>
      <c r="D130" s="21">
        <v>116920</v>
      </c>
      <c r="E130" s="21">
        <v>125275</v>
      </c>
      <c r="F130" s="190">
        <v>167030</v>
      </c>
      <c r="G130" s="79"/>
      <c r="H130" s="79"/>
      <c r="I130" s="79"/>
      <c r="J130" s="74"/>
      <c r="K130" s="2"/>
    </row>
    <row r="131" spans="1:11">
      <c r="A131" s="131">
        <v>149</v>
      </c>
      <c r="B131" s="82" t="s">
        <v>1207</v>
      </c>
      <c r="C131" s="17" t="s">
        <v>2437</v>
      </c>
      <c r="D131" s="21">
        <v>117500</v>
      </c>
      <c r="E131" s="21">
        <v>125895</v>
      </c>
      <c r="F131" s="190">
        <v>167860</v>
      </c>
      <c r="G131" s="79"/>
      <c r="H131" s="79"/>
      <c r="I131" s="79"/>
      <c r="J131" s="74"/>
      <c r="K131" s="2"/>
    </row>
    <row r="132" spans="1:11">
      <c r="A132" s="131">
        <v>150</v>
      </c>
      <c r="B132" s="82" t="s">
        <v>1208</v>
      </c>
      <c r="C132" s="17" t="s">
        <v>2438</v>
      </c>
      <c r="D132" s="21">
        <v>118085</v>
      </c>
      <c r="E132" s="21">
        <v>126520</v>
      </c>
      <c r="F132" s="190">
        <v>168695</v>
      </c>
      <c r="G132" s="79"/>
      <c r="H132" s="79"/>
      <c r="I132" s="79"/>
      <c r="J132" s="74"/>
      <c r="K132" s="2"/>
    </row>
    <row r="133" spans="1:11">
      <c r="A133" s="131">
        <v>151</v>
      </c>
      <c r="B133" s="82" t="s">
        <v>1209</v>
      </c>
      <c r="C133" s="17" t="s">
        <v>2439</v>
      </c>
      <c r="D133" s="21">
        <v>118670</v>
      </c>
      <c r="E133" s="21">
        <v>127145</v>
      </c>
      <c r="F133" s="190">
        <v>169525</v>
      </c>
      <c r="G133" s="79"/>
      <c r="H133" s="79"/>
      <c r="I133" s="79"/>
      <c r="J133" s="74"/>
      <c r="K133" s="2"/>
    </row>
    <row r="134" spans="1:11">
      <c r="A134" s="131">
        <v>152</v>
      </c>
      <c r="B134" s="82" t="s">
        <v>1210</v>
      </c>
      <c r="C134" s="17" t="s">
        <v>2440</v>
      </c>
      <c r="D134" s="21">
        <v>119250</v>
      </c>
      <c r="E134" s="21">
        <v>127765</v>
      </c>
      <c r="F134" s="190">
        <v>170355</v>
      </c>
      <c r="G134" s="79"/>
      <c r="H134" s="79"/>
      <c r="I134" s="79"/>
      <c r="J134" s="74"/>
      <c r="K134" s="2"/>
    </row>
    <row r="135" spans="1:11">
      <c r="A135" s="131">
        <v>153</v>
      </c>
      <c r="B135" s="82" t="s">
        <v>1211</v>
      </c>
      <c r="C135" s="17" t="s">
        <v>2441</v>
      </c>
      <c r="D135" s="21">
        <v>119715</v>
      </c>
      <c r="E135" s="21">
        <v>128265</v>
      </c>
      <c r="F135" s="190">
        <v>171020</v>
      </c>
      <c r="G135" s="79"/>
      <c r="H135" s="79"/>
      <c r="I135" s="79"/>
      <c r="J135" s="74"/>
      <c r="K135" s="2"/>
    </row>
    <row r="136" spans="1:11">
      <c r="A136" s="131">
        <v>154</v>
      </c>
      <c r="B136" s="82" t="s">
        <v>1212</v>
      </c>
      <c r="C136" s="17" t="s">
        <v>2442</v>
      </c>
      <c r="D136" s="21">
        <v>120295</v>
      </c>
      <c r="E136" s="21">
        <v>128890</v>
      </c>
      <c r="F136" s="190">
        <v>171850</v>
      </c>
      <c r="G136" s="79"/>
      <c r="H136" s="79"/>
      <c r="I136" s="79"/>
      <c r="J136" s="74"/>
      <c r="K136" s="2"/>
    </row>
    <row r="137" spans="1:11">
      <c r="A137" s="131">
        <v>155</v>
      </c>
      <c r="B137" s="82" t="s">
        <v>1213</v>
      </c>
      <c r="C137" s="17" t="s">
        <v>2443</v>
      </c>
      <c r="D137" s="21">
        <v>120875</v>
      </c>
      <c r="E137" s="21">
        <v>129510</v>
      </c>
      <c r="F137" s="190">
        <v>172680</v>
      </c>
      <c r="G137" s="79"/>
      <c r="H137" s="79"/>
      <c r="I137" s="79"/>
      <c r="J137" s="74"/>
      <c r="K137" s="2"/>
    </row>
    <row r="138" spans="1:11">
      <c r="A138" s="131">
        <v>156</v>
      </c>
      <c r="B138" s="82" t="s">
        <v>1214</v>
      </c>
      <c r="C138" s="17" t="s">
        <v>2444</v>
      </c>
      <c r="D138" s="21">
        <v>121340</v>
      </c>
      <c r="E138" s="21">
        <v>130010</v>
      </c>
      <c r="F138" s="190">
        <v>173345</v>
      </c>
      <c r="G138" s="79"/>
      <c r="H138" s="79"/>
      <c r="I138" s="79"/>
      <c r="J138" s="74"/>
      <c r="K138" s="2"/>
    </row>
    <row r="139" spans="1:11">
      <c r="A139" s="131">
        <v>157</v>
      </c>
      <c r="B139" s="82" t="s">
        <v>1215</v>
      </c>
      <c r="C139" s="17" t="s">
        <v>2445</v>
      </c>
      <c r="D139" s="21">
        <v>121925</v>
      </c>
      <c r="E139" s="21">
        <v>130635</v>
      </c>
      <c r="F139" s="190">
        <v>174180</v>
      </c>
      <c r="G139" s="79"/>
      <c r="H139" s="79"/>
      <c r="I139" s="79"/>
      <c r="J139" s="74"/>
      <c r="K139" s="2"/>
    </row>
    <row r="140" spans="1:11">
      <c r="A140" s="131">
        <v>158</v>
      </c>
      <c r="B140" s="82" t="s">
        <v>1216</v>
      </c>
      <c r="C140" s="17" t="s">
        <v>2446</v>
      </c>
      <c r="D140" s="21">
        <v>122505</v>
      </c>
      <c r="E140" s="21">
        <v>131260</v>
      </c>
      <c r="F140" s="190">
        <v>175010</v>
      </c>
      <c r="G140" s="79"/>
      <c r="H140" s="79"/>
      <c r="I140" s="79"/>
      <c r="J140" s="74"/>
      <c r="K140" s="2"/>
    </row>
    <row r="141" spans="1:11">
      <c r="A141" s="131">
        <v>159</v>
      </c>
      <c r="B141" s="82" t="s">
        <v>1217</v>
      </c>
      <c r="C141" s="17" t="s">
        <v>2447</v>
      </c>
      <c r="D141" s="21">
        <v>123090</v>
      </c>
      <c r="E141" s="21">
        <v>131880</v>
      </c>
      <c r="F141" s="190">
        <v>175840</v>
      </c>
      <c r="G141" s="79"/>
      <c r="H141" s="79"/>
      <c r="I141" s="79"/>
      <c r="J141" s="74"/>
      <c r="K141" s="2"/>
    </row>
    <row r="142" spans="1:11">
      <c r="A142" s="131">
        <v>160</v>
      </c>
      <c r="B142" s="82" t="s">
        <v>1218</v>
      </c>
      <c r="C142" s="17" t="s">
        <v>2448</v>
      </c>
      <c r="D142" s="21">
        <v>123555</v>
      </c>
      <c r="E142" s="21">
        <v>132380</v>
      </c>
      <c r="F142" s="190">
        <v>176505</v>
      </c>
      <c r="G142" s="79"/>
      <c r="H142" s="79"/>
      <c r="I142" s="79"/>
      <c r="J142" s="74"/>
      <c r="K142" s="2"/>
    </row>
    <row r="143" spans="1:11">
      <c r="A143" s="131">
        <v>161</v>
      </c>
      <c r="B143" s="82" t="s">
        <v>1219</v>
      </c>
      <c r="C143" s="17" t="s">
        <v>2449</v>
      </c>
      <c r="D143" s="21">
        <v>124135</v>
      </c>
      <c r="E143" s="21">
        <v>133000</v>
      </c>
      <c r="F143" s="190">
        <v>177335</v>
      </c>
      <c r="G143" s="79"/>
      <c r="H143" s="79"/>
      <c r="I143" s="79"/>
      <c r="J143" s="74"/>
      <c r="K143" s="2"/>
    </row>
    <row r="144" spans="1:11">
      <c r="A144" s="131">
        <v>162</v>
      </c>
      <c r="B144" s="82" t="s">
        <v>1220</v>
      </c>
      <c r="C144" s="17" t="s">
        <v>2450</v>
      </c>
      <c r="D144" s="21">
        <v>124715</v>
      </c>
      <c r="E144" s="21">
        <v>133625</v>
      </c>
      <c r="F144" s="190">
        <v>178165</v>
      </c>
      <c r="G144" s="79"/>
      <c r="H144" s="79"/>
      <c r="I144" s="79"/>
      <c r="J144" s="74"/>
      <c r="K144" s="2"/>
    </row>
    <row r="145" spans="1:11">
      <c r="A145" s="131">
        <v>163</v>
      </c>
      <c r="B145" s="82" t="s">
        <v>1221</v>
      </c>
      <c r="C145" s="17" t="s">
        <v>2451</v>
      </c>
      <c r="D145" s="21">
        <v>125180</v>
      </c>
      <c r="E145" s="21">
        <v>134125</v>
      </c>
      <c r="F145" s="190">
        <v>178830</v>
      </c>
      <c r="G145" s="79"/>
      <c r="H145" s="79"/>
      <c r="I145" s="79"/>
      <c r="J145" s="74"/>
      <c r="K145" s="2"/>
    </row>
    <row r="146" spans="1:11">
      <c r="A146" s="131">
        <v>164</v>
      </c>
      <c r="B146" s="82" t="s">
        <v>1222</v>
      </c>
      <c r="C146" s="17" t="s">
        <v>2452</v>
      </c>
      <c r="D146" s="21">
        <v>125760</v>
      </c>
      <c r="E146" s="21">
        <v>134745</v>
      </c>
      <c r="F146" s="190">
        <v>179660</v>
      </c>
      <c r="G146" s="79"/>
      <c r="H146" s="79"/>
      <c r="I146" s="79"/>
      <c r="J146" s="74"/>
      <c r="K146" s="2"/>
    </row>
    <row r="147" spans="1:11">
      <c r="A147" s="131">
        <v>165</v>
      </c>
      <c r="B147" s="82" t="s">
        <v>1223</v>
      </c>
      <c r="C147" s="17" t="s">
        <v>2453</v>
      </c>
      <c r="D147" s="21">
        <v>126345</v>
      </c>
      <c r="E147" s="21">
        <v>135370</v>
      </c>
      <c r="F147" s="190">
        <v>180495</v>
      </c>
      <c r="G147" s="79"/>
      <c r="H147" s="79"/>
      <c r="I147" s="79"/>
      <c r="J147" s="74"/>
      <c r="K147" s="2"/>
    </row>
    <row r="148" spans="1:11">
      <c r="A148" s="131">
        <v>166</v>
      </c>
      <c r="B148" s="82" t="s">
        <v>1224</v>
      </c>
      <c r="C148" s="17" t="s">
        <v>2454</v>
      </c>
      <c r="D148" s="21">
        <v>126810</v>
      </c>
      <c r="E148" s="21">
        <v>135870</v>
      </c>
      <c r="F148" s="190">
        <v>181160</v>
      </c>
      <c r="G148" s="79"/>
      <c r="H148" s="79"/>
      <c r="I148" s="79"/>
      <c r="J148" s="74"/>
      <c r="K148" s="2"/>
    </row>
    <row r="149" spans="1:11">
      <c r="A149" s="131">
        <v>167</v>
      </c>
      <c r="B149" s="82" t="s">
        <v>1225</v>
      </c>
      <c r="C149" s="17" t="s">
        <v>2455</v>
      </c>
      <c r="D149" s="21">
        <v>127395</v>
      </c>
      <c r="E149" s="21">
        <v>136495</v>
      </c>
      <c r="F149" s="190">
        <v>181990</v>
      </c>
      <c r="G149" s="79"/>
      <c r="H149" s="79"/>
      <c r="I149" s="79"/>
      <c r="J149" s="74"/>
      <c r="K149" s="2"/>
    </row>
    <row r="150" spans="1:11">
      <c r="A150" s="131">
        <v>168</v>
      </c>
      <c r="B150" s="82" t="s">
        <v>1226</v>
      </c>
      <c r="C150" s="17" t="s">
        <v>2456</v>
      </c>
      <c r="D150" s="21">
        <v>127975</v>
      </c>
      <c r="E150" s="21">
        <v>137115</v>
      </c>
      <c r="F150" s="190">
        <v>182820</v>
      </c>
      <c r="G150" s="79"/>
      <c r="H150" s="79"/>
      <c r="I150" s="79"/>
      <c r="J150" s="74"/>
      <c r="K150" s="2"/>
    </row>
    <row r="151" spans="1:11">
      <c r="A151" s="131">
        <v>169</v>
      </c>
      <c r="B151" s="82" t="s">
        <v>1227</v>
      </c>
      <c r="C151" s="17" t="s">
        <v>2457</v>
      </c>
      <c r="D151" s="21">
        <v>128440</v>
      </c>
      <c r="E151" s="21">
        <v>137615</v>
      </c>
      <c r="F151" s="190">
        <v>183485</v>
      </c>
      <c r="G151" s="79"/>
      <c r="H151" s="79"/>
      <c r="I151" s="79"/>
      <c r="J151" s="74"/>
      <c r="K151" s="2"/>
    </row>
    <row r="152" spans="1:11">
      <c r="A152" s="131">
        <v>170</v>
      </c>
      <c r="B152" s="82" t="s">
        <v>1228</v>
      </c>
      <c r="C152" s="17" t="s">
        <v>2458</v>
      </c>
      <c r="D152" s="21">
        <v>129020</v>
      </c>
      <c r="E152" s="21">
        <v>138235</v>
      </c>
      <c r="F152" s="190">
        <v>184315</v>
      </c>
      <c r="G152" s="79"/>
      <c r="H152" s="79"/>
      <c r="I152" s="79"/>
      <c r="J152" s="74"/>
      <c r="K152" s="2"/>
    </row>
    <row r="153" spans="1:11">
      <c r="A153" s="131">
        <v>171</v>
      </c>
      <c r="B153" s="82" t="s">
        <v>1229</v>
      </c>
      <c r="C153" s="17" t="s">
        <v>2459</v>
      </c>
      <c r="D153" s="21">
        <v>129600</v>
      </c>
      <c r="E153" s="21">
        <v>138860</v>
      </c>
      <c r="F153" s="190">
        <v>185145</v>
      </c>
      <c r="G153" s="79"/>
      <c r="H153" s="79"/>
      <c r="I153" s="79"/>
      <c r="J153" s="74"/>
      <c r="K153" s="2"/>
    </row>
    <row r="154" spans="1:11">
      <c r="A154" s="131">
        <v>172</v>
      </c>
      <c r="B154" s="82" t="s">
        <v>1230</v>
      </c>
      <c r="C154" s="17" t="s">
        <v>2460</v>
      </c>
      <c r="D154" s="21">
        <v>130065</v>
      </c>
      <c r="E154" s="21">
        <v>139360</v>
      </c>
      <c r="F154" s="190">
        <v>185810</v>
      </c>
      <c r="G154" s="79"/>
      <c r="H154" s="79"/>
      <c r="I154" s="79"/>
      <c r="J154" s="74"/>
      <c r="K154" s="2"/>
    </row>
    <row r="155" spans="1:11">
      <c r="A155" s="131">
        <v>173</v>
      </c>
      <c r="B155" s="82" t="s">
        <v>1231</v>
      </c>
      <c r="C155" s="17" t="s">
        <v>2461</v>
      </c>
      <c r="D155" s="21">
        <v>130650</v>
      </c>
      <c r="E155" s="21">
        <v>139985</v>
      </c>
      <c r="F155" s="190">
        <v>186645</v>
      </c>
      <c r="G155" s="79"/>
      <c r="H155" s="79"/>
      <c r="I155" s="79"/>
      <c r="J155" s="74"/>
      <c r="K155" s="2"/>
    </row>
    <row r="156" spans="1:11">
      <c r="A156" s="131">
        <v>174</v>
      </c>
      <c r="B156" s="82" t="s">
        <v>1232</v>
      </c>
      <c r="C156" s="17" t="s">
        <v>2462</v>
      </c>
      <c r="D156" s="21">
        <v>131115</v>
      </c>
      <c r="E156" s="21">
        <v>140480</v>
      </c>
      <c r="F156" s="190">
        <v>187305</v>
      </c>
      <c r="G156" s="79"/>
      <c r="H156" s="79"/>
      <c r="I156" s="79"/>
      <c r="J156" s="74"/>
      <c r="K156" s="2"/>
    </row>
    <row r="157" spans="1:11">
      <c r="A157" s="131">
        <v>175</v>
      </c>
      <c r="B157" s="82" t="s">
        <v>1233</v>
      </c>
      <c r="C157" s="17" t="s">
        <v>2463</v>
      </c>
      <c r="D157" s="21">
        <v>131700</v>
      </c>
      <c r="E157" s="21">
        <v>141105</v>
      </c>
      <c r="F157" s="190">
        <v>188140</v>
      </c>
      <c r="G157" s="79"/>
      <c r="H157" s="79"/>
      <c r="I157" s="79"/>
      <c r="J157" s="74"/>
      <c r="K157" s="2"/>
    </row>
    <row r="158" spans="1:11">
      <c r="A158" s="131">
        <v>176</v>
      </c>
      <c r="B158" s="82" t="s">
        <v>1234</v>
      </c>
      <c r="C158" s="17" t="s">
        <v>2464</v>
      </c>
      <c r="D158" s="21">
        <v>132280</v>
      </c>
      <c r="E158" s="21">
        <v>141730</v>
      </c>
      <c r="F158" s="190">
        <v>188970</v>
      </c>
      <c r="G158" s="79"/>
      <c r="H158" s="79"/>
      <c r="I158" s="79"/>
      <c r="J158" s="74"/>
      <c r="K158" s="2"/>
    </row>
    <row r="159" spans="1:11">
      <c r="A159" s="131">
        <v>177</v>
      </c>
      <c r="B159" s="82" t="s">
        <v>1235</v>
      </c>
      <c r="C159" s="17" t="s">
        <v>2465</v>
      </c>
      <c r="D159" s="21">
        <v>132745</v>
      </c>
      <c r="E159" s="21">
        <v>142225</v>
      </c>
      <c r="F159" s="190">
        <v>189635</v>
      </c>
      <c r="G159" s="79"/>
      <c r="H159" s="79"/>
      <c r="I159" s="79"/>
      <c r="J159" s="74"/>
      <c r="K159" s="2"/>
    </row>
    <row r="160" spans="1:11">
      <c r="A160" s="131">
        <v>178</v>
      </c>
      <c r="B160" s="82" t="s">
        <v>1236</v>
      </c>
      <c r="C160" s="17" t="s">
        <v>2466</v>
      </c>
      <c r="D160" s="21">
        <v>133325</v>
      </c>
      <c r="E160" s="21">
        <v>142850</v>
      </c>
      <c r="F160" s="190">
        <v>190465</v>
      </c>
      <c r="G160" s="79"/>
      <c r="H160" s="79"/>
      <c r="I160" s="79"/>
      <c r="J160" s="74"/>
      <c r="K160" s="2"/>
    </row>
    <row r="161" spans="1:11">
      <c r="A161" s="131">
        <v>179</v>
      </c>
      <c r="B161" s="82" t="s">
        <v>1237</v>
      </c>
      <c r="C161" s="17" t="s">
        <v>2467</v>
      </c>
      <c r="D161" s="21">
        <v>133790</v>
      </c>
      <c r="E161" s="21">
        <v>143350</v>
      </c>
      <c r="F161" s="190">
        <v>191130</v>
      </c>
      <c r="G161" s="79"/>
      <c r="H161" s="79"/>
      <c r="I161" s="79"/>
      <c r="J161" s="74"/>
      <c r="K161" s="2"/>
    </row>
    <row r="162" spans="1:11">
      <c r="A162" s="131">
        <v>180</v>
      </c>
      <c r="B162" s="82" t="s">
        <v>1238</v>
      </c>
      <c r="C162" s="17" t="s">
        <v>2468</v>
      </c>
      <c r="D162" s="21">
        <v>134370</v>
      </c>
      <c r="E162" s="21">
        <v>143970</v>
      </c>
      <c r="F162" s="190">
        <v>191960</v>
      </c>
      <c r="G162" s="79"/>
      <c r="H162" s="79"/>
      <c r="I162" s="79"/>
      <c r="J162" s="74"/>
      <c r="K162" s="2"/>
    </row>
    <row r="163" spans="1:11">
      <c r="A163" s="131">
        <v>181</v>
      </c>
      <c r="B163" s="82" t="s">
        <v>1239</v>
      </c>
      <c r="C163" s="17" t="s">
        <v>2469</v>
      </c>
      <c r="D163" s="21">
        <v>134955</v>
      </c>
      <c r="E163" s="21">
        <v>144595</v>
      </c>
      <c r="F163" s="190">
        <v>192790</v>
      </c>
      <c r="G163" s="79"/>
      <c r="H163" s="79"/>
      <c r="I163" s="79"/>
      <c r="J163" s="74"/>
      <c r="K163" s="2"/>
    </row>
    <row r="164" spans="1:11">
      <c r="A164" s="131">
        <v>182</v>
      </c>
      <c r="B164" s="82" t="s">
        <v>1240</v>
      </c>
      <c r="C164" s="17" t="s">
        <v>2470</v>
      </c>
      <c r="D164" s="21">
        <v>135420</v>
      </c>
      <c r="E164" s="21">
        <v>145090</v>
      </c>
      <c r="F164" s="190">
        <v>193455</v>
      </c>
      <c r="G164" s="79"/>
      <c r="H164" s="79"/>
      <c r="I164" s="79"/>
      <c r="J164" s="74"/>
      <c r="K164" s="2"/>
    </row>
    <row r="165" spans="1:11">
      <c r="A165" s="131">
        <v>183</v>
      </c>
      <c r="B165" s="82" t="s">
        <v>1241</v>
      </c>
      <c r="C165" s="17" t="s">
        <v>2471</v>
      </c>
      <c r="D165" s="21">
        <v>136005</v>
      </c>
      <c r="E165" s="21">
        <v>145720</v>
      </c>
      <c r="F165" s="190">
        <v>194290</v>
      </c>
      <c r="G165" s="79"/>
      <c r="H165" s="79"/>
      <c r="I165" s="79"/>
      <c r="J165" s="74"/>
      <c r="K165" s="2"/>
    </row>
    <row r="166" spans="1:11">
      <c r="A166" s="131">
        <v>184</v>
      </c>
      <c r="B166" s="82" t="s">
        <v>1242</v>
      </c>
      <c r="C166" s="17" t="s">
        <v>2472</v>
      </c>
      <c r="D166" s="21">
        <v>136470</v>
      </c>
      <c r="E166" s="21">
        <v>146215</v>
      </c>
      <c r="F166" s="190">
        <v>194955</v>
      </c>
      <c r="G166" s="79"/>
      <c r="H166" s="79"/>
      <c r="I166" s="79"/>
      <c r="J166" s="74"/>
      <c r="K166" s="2"/>
    </row>
    <row r="167" spans="1:11">
      <c r="A167" s="131">
        <v>185</v>
      </c>
      <c r="B167" s="82" t="s">
        <v>1243</v>
      </c>
      <c r="C167" s="17" t="s">
        <v>2473</v>
      </c>
      <c r="D167" s="21">
        <v>137050</v>
      </c>
      <c r="E167" s="21">
        <v>146840</v>
      </c>
      <c r="F167" s="190">
        <v>195785</v>
      </c>
      <c r="G167" s="79"/>
      <c r="H167" s="79"/>
      <c r="I167" s="79"/>
      <c r="J167" s="74"/>
      <c r="K167" s="2"/>
    </row>
    <row r="168" spans="1:11">
      <c r="A168" s="131">
        <v>186</v>
      </c>
      <c r="B168" s="82" t="s">
        <v>1244</v>
      </c>
      <c r="C168" s="17" t="s">
        <v>2474</v>
      </c>
      <c r="D168" s="21">
        <v>137515</v>
      </c>
      <c r="E168" s="21">
        <v>147340</v>
      </c>
      <c r="F168" s="190">
        <v>196450</v>
      </c>
      <c r="G168" s="79"/>
      <c r="H168" s="79"/>
      <c r="I168" s="79"/>
      <c r="J168" s="74"/>
      <c r="K168" s="2"/>
    </row>
    <row r="169" spans="1:11">
      <c r="A169" s="131">
        <v>187</v>
      </c>
      <c r="B169" s="82" t="s">
        <v>1245</v>
      </c>
      <c r="C169" s="17" t="s">
        <v>2475</v>
      </c>
      <c r="D169" s="21">
        <v>138095</v>
      </c>
      <c r="E169" s="21">
        <v>147960</v>
      </c>
      <c r="F169" s="190">
        <v>197280</v>
      </c>
      <c r="G169" s="79"/>
      <c r="H169" s="79"/>
      <c r="I169" s="79"/>
      <c r="J169" s="74"/>
      <c r="K169" s="2"/>
    </row>
    <row r="170" spans="1:11">
      <c r="A170" s="131">
        <v>188</v>
      </c>
      <c r="B170" s="82" t="s">
        <v>1246</v>
      </c>
      <c r="C170" s="17" t="s">
        <v>2476</v>
      </c>
      <c r="D170" s="21">
        <v>138675</v>
      </c>
      <c r="E170" s="21">
        <v>148585</v>
      </c>
      <c r="F170" s="190">
        <v>198110</v>
      </c>
      <c r="G170" s="79"/>
      <c r="H170" s="79"/>
      <c r="I170" s="79"/>
      <c r="J170" s="74"/>
      <c r="K170" s="2"/>
    </row>
    <row r="171" spans="1:11">
      <c r="A171" s="131">
        <v>189</v>
      </c>
      <c r="B171" s="82" t="s">
        <v>1247</v>
      </c>
      <c r="C171" s="17" t="s">
        <v>2477</v>
      </c>
      <c r="D171" s="21">
        <v>139145</v>
      </c>
      <c r="E171" s="21">
        <v>149080</v>
      </c>
      <c r="F171" s="190">
        <v>198775</v>
      </c>
      <c r="G171" s="79"/>
      <c r="H171" s="79"/>
      <c r="I171" s="79"/>
      <c r="J171" s="74"/>
      <c r="K171" s="2"/>
    </row>
    <row r="172" spans="1:11">
      <c r="A172" s="131">
        <v>190</v>
      </c>
      <c r="B172" s="82" t="s">
        <v>1248</v>
      </c>
      <c r="C172" s="17" t="s">
        <v>2478</v>
      </c>
      <c r="D172" s="21">
        <v>139725</v>
      </c>
      <c r="E172" s="21">
        <v>149705</v>
      </c>
      <c r="F172" s="190">
        <v>199605</v>
      </c>
      <c r="G172" s="79"/>
      <c r="H172" s="79"/>
      <c r="I172" s="79"/>
      <c r="J172" s="74"/>
      <c r="K172" s="2"/>
    </row>
    <row r="173" spans="1:11">
      <c r="A173" s="131">
        <v>191</v>
      </c>
      <c r="B173" s="82" t="s">
        <v>1249</v>
      </c>
      <c r="C173" s="17" t="s">
        <v>2479</v>
      </c>
      <c r="D173" s="21">
        <v>140190</v>
      </c>
      <c r="E173" s="21">
        <v>150205</v>
      </c>
      <c r="F173" s="190">
        <v>200270</v>
      </c>
      <c r="G173" s="79"/>
      <c r="H173" s="79"/>
      <c r="I173" s="79"/>
      <c r="J173" s="74"/>
      <c r="K173" s="2"/>
    </row>
    <row r="174" spans="1:11">
      <c r="A174" s="131">
        <v>192</v>
      </c>
      <c r="B174" s="82" t="s">
        <v>1250</v>
      </c>
      <c r="C174" s="17" t="s">
        <v>2480</v>
      </c>
      <c r="D174" s="21">
        <v>140770</v>
      </c>
      <c r="E174" s="21">
        <v>150825</v>
      </c>
      <c r="F174" s="190">
        <v>201100</v>
      </c>
      <c r="G174" s="79"/>
      <c r="H174" s="79"/>
      <c r="I174" s="79"/>
      <c r="J174" s="74"/>
      <c r="K174" s="2"/>
    </row>
    <row r="175" spans="1:11">
      <c r="A175" s="131">
        <v>193</v>
      </c>
      <c r="B175" s="82" t="s">
        <v>1251</v>
      </c>
      <c r="C175" s="17" t="s">
        <v>2481</v>
      </c>
      <c r="D175" s="21">
        <v>141235</v>
      </c>
      <c r="E175" s="21">
        <v>151325</v>
      </c>
      <c r="F175" s="190">
        <v>201765</v>
      </c>
      <c r="G175" s="79"/>
      <c r="H175" s="79"/>
      <c r="I175" s="79"/>
      <c r="J175" s="74"/>
      <c r="K175" s="2"/>
    </row>
    <row r="176" spans="1:11">
      <c r="A176" s="131">
        <v>194</v>
      </c>
      <c r="B176" s="82" t="s">
        <v>1252</v>
      </c>
      <c r="C176" s="17" t="s">
        <v>2482</v>
      </c>
      <c r="D176" s="21">
        <v>141820</v>
      </c>
      <c r="E176" s="21">
        <v>151950</v>
      </c>
      <c r="F176" s="190">
        <v>202600</v>
      </c>
      <c r="G176" s="79"/>
      <c r="H176" s="79"/>
      <c r="I176" s="79"/>
      <c r="J176" s="74"/>
      <c r="K176" s="2"/>
    </row>
    <row r="177" spans="1:11">
      <c r="A177" s="131">
        <v>195</v>
      </c>
      <c r="B177" s="82" t="s">
        <v>1253</v>
      </c>
      <c r="C177" s="17" t="s">
        <v>2483</v>
      </c>
      <c r="D177" s="21">
        <v>142285</v>
      </c>
      <c r="E177" s="21">
        <v>152450</v>
      </c>
      <c r="F177" s="190">
        <v>203265</v>
      </c>
      <c r="G177" s="79"/>
      <c r="H177" s="79"/>
      <c r="I177" s="79"/>
      <c r="J177" s="74"/>
      <c r="K177" s="2"/>
    </row>
    <row r="178" spans="1:11">
      <c r="A178" s="131">
        <v>196</v>
      </c>
      <c r="B178" s="82" t="s">
        <v>1254</v>
      </c>
      <c r="C178" s="17" t="s">
        <v>2484</v>
      </c>
      <c r="D178" s="21">
        <v>142865</v>
      </c>
      <c r="E178" s="21">
        <v>153070</v>
      </c>
      <c r="F178" s="190">
        <v>204095</v>
      </c>
      <c r="G178" s="79"/>
      <c r="H178" s="79"/>
      <c r="I178" s="79"/>
      <c r="J178" s="74"/>
      <c r="K178" s="2"/>
    </row>
    <row r="179" spans="1:11">
      <c r="A179" s="131">
        <v>197</v>
      </c>
      <c r="B179" s="82" t="s">
        <v>1255</v>
      </c>
      <c r="C179" s="17" t="s">
        <v>2485</v>
      </c>
      <c r="D179" s="21">
        <v>143330</v>
      </c>
      <c r="E179" s="21">
        <v>153570</v>
      </c>
      <c r="F179" s="190">
        <v>204760</v>
      </c>
      <c r="G179" s="79"/>
      <c r="H179" s="79"/>
      <c r="I179" s="79"/>
      <c r="J179" s="74"/>
      <c r="K179" s="2"/>
    </row>
    <row r="180" spans="1:11">
      <c r="A180" s="131">
        <v>198</v>
      </c>
      <c r="B180" s="82" t="s">
        <v>1256</v>
      </c>
      <c r="C180" s="17" t="s">
        <v>2486</v>
      </c>
      <c r="D180" s="21">
        <v>143915</v>
      </c>
      <c r="E180" s="21">
        <v>154195</v>
      </c>
      <c r="F180" s="190">
        <v>205590</v>
      </c>
      <c r="G180" s="79"/>
      <c r="H180" s="79"/>
      <c r="I180" s="79"/>
      <c r="J180" s="74"/>
      <c r="K180" s="2"/>
    </row>
    <row r="181" spans="1:11">
      <c r="A181" s="131">
        <v>199</v>
      </c>
      <c r="B181" s="82" t="s">
        <v>1257</v>
      </c>
      <c r="C181" s="17" t="s">
        <v>2487</v>
      </c>
      <c r="D181" s="21">
        <v>144380</v>
      </c>
      <c r="E181" s="21">
        <v>154690</v>
      </c>
      <c r="F181" s="190">
        <v>206255</v>
      </c>
      <c r="G181" s="79"/>
      <c r="H181" s="79"/>
      <c r="I181" s="79"/>
      <c r="J181" s="74"/>
      <c r="K181" s="2"/>
    </row>
    <row r="182" spans="1:11">
      <c r="A182" s="131">
        <v>200</v>
      </c>
      <c r="B182" s="82" t="s">
        <v>1258</v>
      </c>
      <c r="C182" s="17" t="s">
        <v>2488</v>
      </c>
      <c r="D182" s="21">
        <v>144960</v>
      </c>
      <c r="E182" s="21">
        <v>155315</v>
      </c>
      <c r="F182" s="190">
        <v>207085</v>
      </c>
      <c r="G182" s="79"/>
      <c r="H182" s="79"/>
      <c r="I182" s="79"/>
      <c r="J182" s="74"/>
      <c r="K182" s="2"/>
    </row>
    <row r="183" spans="1:11">
      <c r="A183" s="131">
        <v>210</v>
      </c>
      <c r="B183" s="82" t="s">
        <v>1259</v>
      </c>
      <c r="C183" s="17" t="s">
        <v>2489</v>
      </c>
      <c r="D183" s="21">
        <v>150080</v>
      </c>
      <c r="E183" s="21">
        <v>160800</v>
      </c>
      <c r="F183" s="190">
        <v>214400</v>
      </c>
      <c r="G183" s="79"/>
      <c r="H183" s="79"/>
      <c r="I183" s="79"/>
      <c r="J183" s="74"/>
      <c r="K183" s="2"/>
    </row>
    <row r="184" spans="1:11">
      <c r="A184" s="138">
        <v>220</v>
      </c>
      <c r="B184" s="82" t="s">
        <v>1260</v>
      </c>
      <c r="C184" s="17" t="s">
        <v>2490</v>
      </c>
      <c r="D184" s="21">
        <v>155315</v>
      </c>
      <c r="E184" s="21">
        <v>166405</v>
      </c>
      <c r="F184" s="190">
        <v>221875</v>
      </c>
      <c r="G184" s="79"/>
      <c r="H184" s="79"/>
      <c r="I184" s="79"/>
      <c r="J184" s="74"/>
      <c r="K184" s="2"/>
    </row>
    <row r="185" spans="1:11">
      <c r="A185" s="138">
        <v>230</v>
      </c>
      <c r="B185" s="82" t="s">
        <v>1261</v>
      </c>
      <c r="C185" s="17" t="s">
        <v>2491</v>
      </c>
      <c r="D185" s="21">
        <v>160320</v>
      </c>
      <c r="E185" s="21">
        <v>171770</v>
      </c>
      <c r="F185" s="190">
        <v>229025</v>
      </c>
      <c r="G185" s="79"/>
      <c r="H185" s="79"/>
      <c r="I185" s="79"/>
      <c r="J185" s="74"/>
      <c r="K185" s="2"/>
    </row>
    <row r="186" spans="1:11">
      <c r="A186" s="138">
        <v>240</v>
      </c>
      <c r="B186" s="82" t="s">
        <v>1262</v>
      </c>
      <c r="C186" s="17" t="s">
        <v>2492</v>
      </c>
      <c r="D186" s="21">
        <v>165435</v>
      </c>
      <c r="E186" s="21">
        <v>177250</v>
      </c>
      <c r="F186" s="190">
        <v>236335</v>
      </c>
      <c r="G186" s="79"/>
      <c r="H186" s="79"/>
      <c r="I186" s="79"/>
      <c r="J186" s="74"/>
      <c r="K186" s="2"/>
    </row>
    <row r="187" spans="1:11">
      <c r="A187" s="138">
        <v>250</v>
      </c>
      <c r="B187" s="82" t="s">
        <v>1263</v>
      </c>
      <c r="C187" s="17" t="s">
        <v>2493</v>
      </c>
      <c r="D187" s="21">
        <v>170440</v>
      </c>
      <c r="E187" s="21">
        <v>182615</v>
      </c>
      <c r="F187" s="190">
        <v>243485</v>
      </c>
      <c r="G187" s="79"/>
      <c r="H187" s="79"/>
      <c r="I187" s="79"/>
      <c r="J187" s="74"/>
      <c r="K187" s="2"/>
    </row>
    <row r="188" spans="1:11">
      <c r="A188" s="138">
        <v>260</v>
      </c>
      <c r="B188" s="82" t="s">
        <v>1264</v>
      </c>
      <c r="C188" s="17" t="s">
        <v>2494</v>
      </c>
      <c r="D188" s="21">
        <v>175440</v>
      </c>
      <c r="E188" s="21">
        <v>187975</v>
      </c>
      <c r="F188" s="190">
        <v>250630</v>
      </c>
      <c r="G188" s="79"/>
      <c r="H188" s="79"/>
      <c r="I188" s="79"/>
      <c r="J188" s="74"/>
      <c r="K188" s="2"/>
    </row>
    <row r="189" spans="1:11">
      <c r="A189" s="138">
        <v>270</v>
      </c>
      <c r="B189" s="82" t="s">
        <v>1265</v>
      </c>
      <c r="C189" s="17" t="s">
        <v>2495</v>
      </c>
      <c r="D189" s="21">
        <v>180325</v>
      </c>
      <c r="E189" s="21">
        <v>193210</v>
      </c>
      <c r="F189" s="190">
        <v>257610</v>
      </c>
      <c r="G189" s="79"/>
      <c r="H189" s="79"/>
      <c r="I189" s="79"/>
      <c r="J189" s="74"/>
      <c r="K189" s="2"/>
    </row>
    <row r="190" spans="1:11">
      <c r="A190" s="138">
        <v>280</v>
      </c>
      <c r="B190" s="82" t="s">
        <v>1266</v>
      </c>
      <c r="C190" s="17" t="s">
        <v>2496</v>
      </c>
      <c r="D190" s="21">
        <v>185215</v>
      </c>
      <c r="E190" s="21">
        <v>198445</v>
      </c>
      <c r="F190" s="190">
        <v>264590</v>
      </c>
      <c r="G190" s="79"/>
      <c r="H190" s="79"/>
      <c r="I190" s="79"/>
      <c r="J190" s="74"/>
      <c r="K190" s="2"/>
    </row>
    <row r="191" spans="1:11">
      <c r="A191" s="138">
        <v>290</v>
      </c>
      <c r="B191" s="82" t="s">
        <v>1267</v>
      </c>
      <c r="C191" s="17" t="s">
        <v>2497</v>
      </c>
      <c r="D191" s="21">
        <v>190100</v>
      </c>
      <c r="E191" s="21">
        <v>203680</v>
      </c>
      <c r="F191" s="190">
        <v>271570</v>
      </c>
      <c r="G191" s="79"/>
      <c r="H191" s="79"/>
      <c r="I191" s="79"/>
      <c r="J191" s="74"/>
      <c r="K191" s="2"/>
    </row>
    <row r="192" spans="1:11">
      <c r="A192" s="138">
        <v>300</v>
      </c>
      <c r="B192" s="82" t="s">
        <v>1268</v>
      </c>
      <c r="C192" s="17" t="s">
        <v>2498</v>
      </c>
      <c r="D192" s="21">
        <v>194870</v>
      </c>
      <c r="E192" s="21">
        <v>208790</v>
      </c>
      <c r="F192" s="190">
        <v>278385</v>
      </c>
      <c r="G192" s="79"/>
      <c r="H192" s="79"/>
      <c r="I192" s="79"/>
      <c r="J192" s="74"/>
      <c r="K192" s="2"/>
    </row>
    <row r="193" spans="1:11">
      <c r="A193" s="138">
        <v>310</v>
      </c>
      <c r="B193" s="82" t="s">
        <v>1269</v>
      </c>
      <c r="C193" s="17" t="s">
        <v>2499</v>
      </c>
      <c r="D193" s="21">
        <v>199755</v>
      </c>
      <c r="E193" s="21">
        <v>214025</v>
      </c>
      <c r="F193" s="190">
        <v>285365</v>
      </c>
      <c r="G193" s="79"/>
      <c r="H193" s="79"/>
      <c r="I193" s="79"/>
      <c r="J193" s="74"/>
      <c r="K193" s="2"/>
    </row>
    <row r="194" spans="1:11">
      <c r="A194" s="138">
        <v>320</v>
      </c>
      <c r="B194" s="82" t="s">
        <v>1270</v>
      </c>
      <c r="C194" s="17" t="s">
        <v>2500</v>
      </c>
      <c r="D194" s="21">
        <v>204525</v>
      </c>
      <c r="E194" s="21">
        <v>219135</v>
      </c>
      <c r="F194" s="190">
        <v>292180</v>
      </c>
      <c r="G194" s="79"/>
      <c r="H194" s="79"/>
      <c r="I194" s="79"/>
      <c r="J194" s="74"/>
      <c r="K194" s="2"/>
    </row>
    <row r="195" spans="1:11">
      <c r="A195" s="138">
        <v>330</v>
      </c>
      <c r="B195" s="82" t="s">
        <v>1271</v>
      </c>
      <c r="C195" s="17" t="s">
        <v>2501</v>
      </c>
      <c r="D195" s="21">
        <v>209180</v>
      </c>
      <c r="E195" s="21">
        <v>224125</v>
      </c>
      <c r="F195" s="190">
        <v>298830</v>
      </c>
      <c r="G195" s="79"/>
      <c r="H195" s="79"/>
      <c r="I195" s="79"/>
      <c r="J195" s="74"/>
      <c r="K195" s="2"/>
    </row>
    <row r="196" spans="1:11">
      <c r="A196" s="138">
        <v>340</v>
      </c>
      <c r="B196" s="82" t="s">
        <v>1272</v>
      </c>
      <c r="C196" s="17" t="s">
        <v>2502</v>
      </c>
      <c r="D196" s="21">
        <v>213950</v>
      </c>
      <c r="E196" s="21">
        <v>229230</v>
      </c>
      <c r="F196" s="190">
        <v>305640</v>
      </c>
      <c r="G196" s="79"/>
      <c r="H196" s="79"/>
      <c r="I196" s="79"/>
      <c r="J196" s="74"/>
      <c r="K196" s="2"/>
    </row>
    <row r="197" spans="1:11">
      <c r="A197" s="138">
        <v>350</v>
      </c>
      <c r="B197" s="82" t="s">
        <v>1273</v>
      </c>
      <c r="C197" s="17" t="s">
        <v>2503</v>
      </c>
      <c r="D197" s="21">
        <v>218605</v>
      </c>
      <c r="E197" s="21">
        <v>234220</v>
      </c>
      <c r="F197" s="190">
        <v>312290</v>
      </c>
      <c r="G197" s="79"/>
      <c r="H197" s="79"/>
      <c r="I197" s="79"/>
      <c r="J197" s="74"/>
      <c r="K197" s="2"/>
    </row>
    <row r="198" spans="1:11">
      <c r="A198" s="138">
        <v>360</v>
      </c>
      <c r="B198" s="82" t="s">
        <v>1274</v>
      </c>
      <c r="C198" s="17" t="s">
        <v>2504</v>
      </c>
      <c r="D198" s="21">
        <v>223260</v>
      </c>
      <c r="E198" s="21">
        <v>239205</v>
      </c>
      <c r="F198" s="190">
        <v>318940</v>
      </c>
      <c r="G198" s="79"/>
      <c r="H198" s="79"/>
      <c r="I198" s="79"/>
      <c r="J198" s="74"/>
      <c r="K198" s="2"/>
    </row>
    <row r="199" spans="1:11">
      <c r="A199" s="138">
        <v>370</v>
      </c>
      <c r="B199" s="82" t="s">
        <v>1275</v>
      </c>
      <c r="C199" s="17" t="s">
        <v>2505</v>
      </c>
      <c r="D199" s="21">
        <v>227910</v>
      </c>
      <c r="E199" s="21">
        <v>244190</v>
      </c>
      <c r="F199" s="190">
        <v>325585</v>
      </c>
      <c r="G199" s="79"/>
      <c r="H199" s="79"/>
      <c r="I199" s="79"/>
      <c r="J199" s="74"/>
      <c r="K199" s="2"/>
    </row>
    <row r="200" spans="1:11">
      <c r="A200" s="138">
        <v>380</v>
      </c>
      <c r="B200" s="82" t="s">
        <v>1276</v>
      </c>
      <c r="C200" s="17" t="s">
        <v>2506</v>
      </c>
      <c r="D200" s="21">
        <v>232450</v>
      </c>
      <c r="E200" s="21">
        <v>249055</v>
      </c>
      <c r="F200" s="190">
        <v>332070</v>
      </c>
      <c r="G200" s="79"/>
      <c r="H200" s="79"/>
      <c r="I200" s="79"/>
      <c r="J200" s="74"/>
      <c r="K200" s="2"/>
    </row>
    <row r="201" spans="1:11">
      <c r="A201" s="138">
        <v>390</v>
      </c>
      <c r="B201" s="82" t="s">
        <v>1277</v>
      </c>
      <c r="C201" s="17" t="s">
        <v>2507</v>
      </c>
      <c r="D201" s="21">
        <v>237100</v>
      </c>
      <c r="E201" s="21">
        <v>254035</v>
      </c>
      <c r="F201" s="190">
        <v>338715</v>
      </c>
      <c r="G201" s="79"/>
      <c r="H201" s="79"/>
      <c r="I201" s="79"/>
      <c r="J201" s="74"/>
      <c r="K201" s="2"/>
    </row>
    <row r="202" spans="1:11">
      <c r="A202" s="138">
        <v>400</v>
      </c>
      <c r="B202" s="82" t="s">
        <v>1278</v>
      </c>
      <c r="C202" s="17" t="s">
        <v>2508</v>
      </c>
      <c r="D202" s="21">
        <v>241640</v>
      </c>
      <c r="E202" s="21">
        <v>258900</v>
      </c>
      <c r="F202" s="190">
        <v>345195</v>
      </c>
      <c r="G202" s="79"/>
      <c r="H202" s="79"/>
      <c r="I202" s="79"/>
      <c r="J202" s="74"/>
      <c r="K202" s="2"/>
    </row>
    <row r="203" spans="1:11">
      <c r="A203" s="138">
        <v>410</v>
      </c>
      <c r="B203" s="82" t="s">
        <v>1279</v>
      </c>
      <c r="C203" s="17" t="s">
        <v>2509</v>
      </c>
      <c r="D203" s="21">
        <v>246175</v>
      </c>
      <c r="E203" s="21">
        <v>263760</v>
      </c>
      <c r="F203" s="190">
        <v>351680</v>
      </c>
      <c r="G203" s="79"/>
      <c r="H203" s="79"/>
      <c r="I203" s="79"/>
      <c r="J203" s="74"/>
      <c r="K203" s="2"/>
    </row>
    <row r="204" spans="1:11">
      <c r="A204" s="138">
        <v>420</v>
      </c>
      <c r="B204" s="82" t="s">
        <v>1280</v>
      </c>
      <c r="C204" s="17" t="s">
        <v>2510</v>
      </c>
      <c r="D204" s="21">
        <v>250715</v>
      </c>
      <c r="E204" s="21">
        <v>268620</v>
      </c>
      <c r="F204" s="190">
        <v>358160</v>
      </c>
      <c r="G204" s="79"/>
      <c r="H204" s="79"/>
      <c r="I204" s="79"/>
      <c r="J204" s="74"/>
      <c r="K204" s="2"/>
    </row>
    <row r="205" spans="1:11">
      <c r="A205" s="138">
        <v>430</v>
      </c>
      <c r="B205" s="82" t="s">
        <v>1281</v>
      </c>
      <c r="C205" s="17" t="s">
        <v>2511</v>
      </c>
      <c r="D205" s="21">
        <v>255135</v>
      </c>
      <c r="E205" s="21">
        <v>273355</v>
      </c>
      <c r="F205" s="190">
        <v>364475</v>
      </c>
      <c r="G205" s="79"/>
      <c r="H205" s="79"/>
      <c r="I205" s="79"/>
      <c r="J205" s="74"/>
      <c r="K205" s="2"/>
    </row>
    <row r="206" spans="1:11">
      <c r="A206" s="138">
        <v>440</v>
      </c>
      <c r="B206" s="82" t="s">
        <v>1282</v>
      </c>
      <c r="C206" s="17" t="s">
        <v>2512</v>
      </c>
      <c r="D206" s="21">
        <v>259670</v>
      </c>
      <c r="E206" s="21">
        <v>278220</v>
      </c>
      <c r="F206" s="190">
        <v>370960</v>
      </c>
      <c r="G206" s="79"/>
      <c r="H206" s="79"/>
      <c r="I206" s="79"/>
      <c r="J206" s="74"/>
      <c r="K206" s="2"/>
    </row>
    <row r="207" spans="1:11">
      <c r="A207" s="138">
        <v>450</v>
      </c>
      <c r="B207" s="82" t="s">
        <v>1283</v>
      </c>
      <c r="C207" s="17" t="s">
        <v>2513</v>
      </c>
      <c r="D207" s="21">
        <v>264090</v>
      </c>
      <c r="E207" s="21">
        <v>282955</v>
      </c>
      <c r="F207" s="190">
        <v>377275</v>
      </c>
      <c r="G207" s="79"/>
      <c r="H207" s="79"/>
      <c r="I207" s="79"/>
      <c r="J207" s="74"/>
      <c r="K207" s="2"/>
    </row>
    <row r="208" spans="1:11">
      <c r="A208" s="138">
        <v>460</v>
      </c>
      <c r="B208" s="82" t="s">
        <v>1284</v>
      </c>
      <c r="C208" s="17" t="s">
        <v>2514</v>
      </c>
      <c r="D208" s="21">
        <v>268515</v>
      </c>
      <c r="E208" s="21">
        <v>287690</v>
      </c>
      <c r="F208" s="190">
        <v>383590</v>
      </c>
      <c r="G208" s="79"/>
      <c r="H208" s="79"/>
      <c r="I208" s="79"/>
      <c r="J208" s="74"/>
      <c r="K208" s="2"/>
    </row>
    <row r="209" spans="1:11">
      <c r="A209" s="138">
        <v>470</v>
      </c>
      <c r="B209" s="82" t="s">
        <v>1285</v>
      </c>
      <c r="C209" s="17" t="s">
        <v>2515</v>
      </c>
      <c r="D209" s="21">
        <v>272935</v>
      </c>
      <c r="E209" s="21">
        <v>292430</v>
      </c>
      <c r="F209" s="190">
        <v>389905</v>
      </c>
      <c r="G209" s="79"/>
      <c r="H209" s="79"/>
      <c r="I209" s="79"/>
      <c r="J209" s="74"/>
      <c r="K209" s="2"/>
    </row>
    <row r="210" spans="1:11">
      <c r="A210" s="138">
        <v>480</v>
      </c>
      <c r="B210" s="82" t="s">
        <v>1286</v>
      </c>
      <c r="C210" s="17" t="s">
        <v>2516</v>
      </c>
      <c r="D210" s="21">
        <v>277240</v>
      </c>
      <c r="E210" s="21">
        <v>297040</v>
      </c>
      <c r="F210" s="190">
        <v>396055</v>
      </c>
      <c r="G210" s="79"/>
      <c r="H210" s="79"/>
      <c r="I210" s="79"/>
      <c r="J210" s="74"/>
      <c r="K210" s="2"/>
    </row>
    <row r="211" spans="1:11">
      <c r="A211" s="138">
        <v>490</v>
      </c>
      <c r="B211" s="82" t="s">
        <v>1287</v>
      </c>
      <c r="C211" s="17" t="s">
        <v>2517</v>
      </c>
      <c r="D211" s="21">
        <v>281660</v>
      </c>
      <c r="E211" s="21">
        <v>301780</v>
      </c>
      <c r="F211" s="190">
        <v>402370</v>
      </c>
      <c r="G211" s="79"/>
      <c r="H211" s="79"/>
      <c r="I211" s="79"/>
      <c r="J211" s="74"/>
      <c r="K211" s="2"/>
    </row>
    <row r="212" spans="1:11">
      <c r="A212" s="138">
        <v>500</v>
      </c>
      <c r="B212" s="82" t="s">
        <v>1288</v>
      </c>
      <c r="C212" s="17" t="s">
        <v>2518</v>
      </c>
      <c r="D212" s="21">
        <v>285965</v>
      </c>
      <c r="E212" s="21">
        <v>306390</v>
      </c>
      <c r="F212" s="190">
        <v>408520</v>
      </c>
      <c r="G212" s="79"/>
      <c r="H212" s="79"/>
      <c r="I212" s="79"/>
      <c r="J212" s="74"/>
      <c r="K212" s="2"/>
    </row>
    <row r="213" spans="1:11">
      <c r="A213" s="138">
        <v>525</v>
      </c>
      <c r="B213" s="82" t="s">
        <v>1289</v>
      </c>
      <c r="C213" s="17" t="s">
        <v>2519</v>
      </c>
      <c r="D213" s="21">
        <v>296785</v>
      </c>
      <c r="E213" s="21">
        <v>317980</v>
      </c>
      <c r="F213" s="190">
        <v>423975</v>
      </c>
      <c r="G213" s="79"/>
      <c r="H213" s="79"/>
      <c r="I213" s="79"/>
      <c r="J213" s="74"/>
      <c r="K213" s="2"/>
    </row>
    <row r="214" spans="1:11">
      <c r="A214" s="138">
        <v>550</v>
      </c>
      <c r="B214" s="82" t="s">
        <v>1290</v>
      </c>
      <c r="C214" s="17" t="s">
        <v>2520</v>
      </c>
      <c r="D214" s="21">
        <v>307485</v>
      </c>
      <c r="E214" s="21">
        <v>329450</v>
      </c>
      <c r="F214" s="190">
        <v>439265</v>
      </c>
      <c r="G214" s="79"/>
      <c r="H214" s="79"/>
      <c r="I214" s="79"/>
      <c r="J214" s="74"/>
      <c r="K214" s="2"/>
    </row>
    <row r="215" spans="1:11">
      <c r="A215" s="138">
        <v>575</v>
      </c>
      <c r="B215" s="82" t="s">
        <v>1291</v>
      </c>
      <c r="C215" s="17" t="s">
        <v>2521</v>
      </c>
      <c r="D215" s="21">
        <v>318190</v>
      </c>
      <c r="E215" s="21">
        <v>340920</v>
      </c>
      <c r="F215" s="190">
        <v>454555</v>
      </c>
      <c r="G215" s="79"/>
      <c r="H215" s="79"/>
      <c r="I215" s="79"/>
      <c r="J215" s="74"/>
      <c r="K215" s="2"/>
    </row>
    <row r="216" spans="1:11">
      <c r="A216" s="138">
        <v>600</v>
      </c>
      <c r="B216" s="82" t="s">
        <v>1292</v>
      </c>
      <c r="C216" s="17" t="s">
        <v>2522</v>
      </c>
      <c r="D216" s="21">
        <v>328660</v>
      </c>
      <c r="E216" s="21">
        <v>352135</v>
      </c>
      <c r="F216" s="190">
        <v>469515</v>
      </c>
      <c r="G216" s="79"/>
      <c r="H216" s="79"/>
      <c r="I216" s="79"/>
      <c r="J216" s="74"/>
      <c r="K216" s="2"/>
    </row>
    <row r="217" spans="1:11">
      <c r="A217" s="138">
        <v>625</v>
      </c>
      <c r="B217" s="82" t="s">
        <v>1293</v>
      </c>
      <c r="C217" s="17" t="s">
        <v>2523</v>
      </c>
      <c r="D217" s="21">
        <v>339130</v>
      </c>
      <c r="E217" s="21">
        <v>363355</v>
      </c>
      <c r="F217" s="190">
        <v>484475</v>
      </c>
      <c r="G217" s="79"/>
      <c r="H217" s="79"/>
      <c r="I217" s="79"/>
      <c r="J217" s="74"/>
      <c r="K217" s="2"/>
    </row>
    <row r="218" spans="1:11">
      <c r="A218" s="138">
        <v>650</v>
      </c>
      <c r="B218" s="82" t="s">
        <v>1294</v>
      </c>
      <c r="C218" s="17" t="s">
        <v>2524</v>
      </c>
      <c r="D218" s="21">
        <v>349370</v>
      </c>
      <c r="E218" s="21">
        <v>374325</v>
      </c>
      <c r="F218" s="190">
        <v>499100</v>
      </c>
      <c r="G218" s="79"/>
      <c r="H218" s="79"/>
      <c r="I218" s="79"/>
      <c r="J218" s="74"/>
      <c r="K218" s="2"/>
    </row>
    <row r="219" spans="1:11">
      <c r="A219" s="138">
        <v>675</v>
      </c>
      <c r="B219" s="82" t="s">
        <v>1295</v>
      </c>
      <c r="C219" s="17" t="s">
        <v>2525</v>
      </c>
      <c r="D219" s="21">
        <v>359725</v>
      </c>
      <c r="E219" s="21">
        <v>385420</v>
      </c>
      <c r="F219" s="190">
        <v>513890</v>
      </c>
      <c r="G219" s="79"/>
      <c r="H219" s="79"/>
      <c r="I219" s="79"/>
      <c r="J219" s="74"/>
      <c r="K219" s="2"/>
    </row>
    <row r="220" spans="1:11">
      <c r="A220" s="138">
        <v>700</v>
      </c>
      <c r="B220" s="82" t="s">
        <v>1296</v>
      </c>
      <c r="C220" s="17" t="s">
        <v>2526</v>
      </c>
      <c r="D220" s="21">
        <v>369845</v>
      </c>
      <c r="E220" s="21">
        <v>396260</v>
      </c>
      <c r="F220" s="190">
        <v>528350</v>
      </c>
      <c r="G220" s="79"/>
      <c r="H220" s="79"/>
      <c r="I220" s="79"/>
      <c r="J220" s="74"/>
      <c r="K220" s="2"/>
    </row>
    <row r="221" spans="1:11">
      <c r="A221" s="138">
        <v>725</v>
      </c>
      <c r="B221" s="82" t="s">
        <v>1297</v>
      </c>
      <c r="C221" s="17" t="s">
        <v>2527</v>
      </c>
      <c r="D221" s="21">
        <v>379965</v>
      </c>
      <c r="E221" s="21">
        <v>407105</v>
      </c>
      <c r="F221" s="190">
        <v>542810</v>
      </c>
      <c r="G221" s="79"/>
      <c r="H221" s="79"/>
      <c r="I221" s="79"/>
      <c r="J221" s="74"/>
      <c r="K221" s="2"/>
    </row>
    <row r="222" spans="1:11">
      <c r="A222" s="138">
        <v>750</v>
      </c>
      <c r="B222" s="82" t="s">
        <v>1298</v>
      </c>
      <c r="C222" s="17" t="s">
        <v>2528</v>
      </c>
      <c r="D222" s="21">
        <v>390090</v>
      </c>
      <c r="E222" s="21">
        <v>417950</v>
      </c>
      <c r="F222" s="190">
        <v>557270</v>
      </c>
      <c r="G222" s="79"/>
      <c r="H222" s="79"/>
      <c r="I222" s="79"/>
      <c r="J222" s="74"/>
      <c r="K222" s="2"/>
    </row>
    <row r="223" spans="1:11">
      <c r="A223" s="138">
        <v>775</v>
      </c>
      <c r="B223" s="82" t="s">
        <v>1299</v>
      </c>
      <c r="C223" s="17" t="s">
        <v>2529</v>
      </c>
      <c r="D223" s="21">
        <v>399975</v>
      </c>
      <c r="E223" s="21">
        <v>428545</v>
      </c>
      <c r="F223" s="190">
        <v>571395</v>
      </c>
      <c r="G223" s="79"/>
      <c r="H223" s="79"/>
      <c r="I223" s="79"/>
      <c r="J223" s="74"/>
      <c r="K223" s="2"/>
    </row>
    <row r="224" spans="1:11">
      <c r="A224" s="138">
        <v>800</v>
      </c>
      <c r="B224" s="82" t="s">
        <v>1300</v>
      </c>
      <c r="C224" s="17" t="s">
        <v>2530</v>
      </c>
      <c r="D224" s="21">
        <v>409980</v>
      </c>
      <c r="E224" s="21">
        <v>439265</v>
      </c>
      <c r="F224" s="190">
        <v>585690</v>
      </c>
      <c r="G224" s="79"/>
      <c r="H224" s="79"/>
      <c r="I224" s="79"/>
      <c r="J224" s="74"/>
      <c r="K224" s="2"/>
    </row>
    <row r="225" spans="1:11">
      <c r="A225" s="138">
        <v>825</v>
      </c>
      <c r="B225" s="82" t="s">
        <v>1301</v>
      </c>
      <c r="C225" s="17" t="s">
        <v>2531</v>
      </c>
      <c r="D225" s="21">
        <v>419755</v>
      </c>
      <c r="E225" s="21">
        <v>449735</v>
      </c>
      <c r="F225" s="190">
        <v>599650</v>
      </c>
      <c r="G225" s="79"/>
      <c r="H225" s="79"/>
      <c r="I225" s="79"/>
      <c r="J225" s="74"/>
      <c r="K225" s="2"/>
    </row>
    <row r="226" spans="1:11">
      <c r="A226" s="138">
        <v>850</v>
      </c>
      <c r="B226" s="82" t="s">
        <v>1302</v>
      </c>
      <c r="C226" s="17" t="s">
        <v>2532</v>
      </c>
      <c r="D226" s="21">
        <v>429645</v>
      </c>
      <c r="E226" s="21">
        <v>460330</v>
      </c>
      <c r="F226" s="190">
        <v>613775</v>
      </c>
      <c r="G226" s="79"/>
      <c r="H226" s="79"/>
      <c r="I226" s="79"/>
      <c r="J226" s="74"/>
      <c r="K226" s="2"/>
    </row>
    <row r="227" spans="1:11">
      <c r="A227" s="138">
        <v>875</v>
      </c>
      <c r="B227" s="82" t="s">
        <v>1303</v>
      </c>
      <c r="C227" s="17" t="s">
        <v>2533</v>
      </c>
      <c r="D227" s="21">
        <v>439300</v>
      </c>
      <c r="E227" s="21">
        <v>470680</v>
      </c>
      <c r="F227" s="190">
        <v>627570</v>
      </c>
      <c r="G227" s="79"/>
      <c r="H227" s="79"/>
      <c r="I227" s="79"/>
      <c r="J227" s="74"/>
      <c r="K227" s="2"/>
    </row>
    <row r="228" spans="1:11">
      <c r="A228" s="138">
        <v>900</v>
      </c>
      <c r="B228" s="82" t="s">
        <v>1304</v>
      </c>
      <c r="C228" s="17" t="s">
        <v>2534</v>
      </c>
      <c r="D228" s="21">
        <v>448955</v>
      </c>
      <c r="E228" s="21">
        <v>481025</v>
      </c>
      <c r="F228" s="190">
        <v>641365</v>
      </c>
      <c r="G228" s="79"/>
      <c r="H228" s="79"/>
      <c r="I228" s="79"/>
      <c r="J228" s="74"/>
      <c r="K228" s="2"/>
    </row>
    <row r="229" spans="1:11">
      <c r="A229" s="138">
        <v>925</v>
      </c>
      <c r="B229" s="82" t="s">
        <v>1305</v>
      </c>
      <c r="C229" s="17" t="s">
        <v>2535</v>
      </c>
      <c r="D229" s="21">
        <v>458610</v>
      </c>
      <c r="E229" s="21">
        <v>491370</v>
      </c>
      <c r="F229" s="190">
        <v>655160</v>
      </c>
      <c r="G229" s="79"/>
      <c r="H229" s="79"/>
      <c r="I229" s="79"/>
      <c r="J229" s="74"/>
      <c r="K229" s="2"/>
    </row>
    <row r="230" spans="1:11">
      <c r="A230" s="138">
        <v>950</v>
      </c>
      <c r="B230" s="82" t="s">
        <v>1306</v>
      </c>
      <c r="C230" s="17" t="s">
        <v>2536</v>
      </c>
      <c r="D230" s="21">
        <v>468150</v>
      </c>
      <c r="E230" s="21">
        <v>501590</v>
      </c>
      <c r="F230" s="190">
        <v>668790</v>
      </c>
      <c r="G230" s="79"/>
      <c r="H230" s="79"/>
      <c r="I230" s="79"/>
      <c r="J230" s="74"/>
      <c r="K230" s="2"/>
    </row>
    <row r="231" spans="1:11">
      <c r="A231" s="138">
        <v>975</v>
      </c>
      <c r="B231" s="82" t="s">
        <v>1307</v>
      </c>
      <c r="C231" s="17" t="s">
        <v>2537</v>
      </c>
      <c r="D231" s="21">
        <v>477690</v>
      </c>
      <c r="E231" s="21">
        <v>511815</v>
      </c>
      <c r="F231" s="190">
        <v>682415</v>
      </c>
      <c r="G231" s="79"/>
      <c r="H231" s="79"/>
      <c r="I231" s="79"/>
      <c r="J231" s="74"/>
      <c r="K231" s="2"/>
    </row>
    <row r="232" spans="1:11" ht="13.5" thickBot="1">
      <c r="A232" s="139">
        <v>1000</v>
      </c>
      <c r="B232" s="88" t="s">
        <v>1308</v>
      </c>
      <c r="C232" s="89" t="s">
        <v>2538</v>
      </c>
      <c r="D232" s="180">
        <v>487230</v>
      </c>
      <c r="E232" s="180">
        <v>522035</v>
      </c>
      <c r="F232" s="192">
        <v>696045</v>
      </c>
      <c r="G232" s="79"/>
      <c r="H232" s="79"/>
      <c r="I232" s="79"/>
      <c r="J232" s="74"/>
      <c r="K232" s="2"/>
    </row>
    <row r="233" spans="1:11" ht="13.5" thickBot="1">
      <c r="A233" s="140"/>
      <c r="B233" s="386" t="s">
        <v>2286</v>
      </c>
      <c r="C233" s="386"/>
      <c r="D233" s="386"/>
      <c r="E233" s="141"/>
      <c r="F233" s="142"/>
    </row>
    <row r="234" spans="1:11">
      <c r="F234" s="56"/>
    </row>
    <row r="235" spans="1:11">
      <c r="F235" s="56"/>
    </row>
  </sheetData>
  <sheetProtection password="C64B" sheet="1" objects="1" scenarios="1" formatCells="0" formatColumns="0" formatRows="0" insertColumns="0" insertRows="0" insertHyperlinks="0" deleteColumns="0" deleteRows="0" sort="0" autoFilter="0" pivotTables="0"/>
  <autoFilter ref="A5:F232"/>
  <mergeCells count="4">
    <mergeCell ref="B3:F3"/>
    <mergeCell ref="B6:F6"/>
    <mergeCell ref="B233:D233"/>
    <mergeCell ref="C1:O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/>
  <dimension ref="A1:O271"/>
  <sheetViews>
    <sheetView showGridLines="0" workbookViewId="0">
      <pane ySplit="6" topLeftCell="A7" activePane="bottomLeft" state="frozen"/>
      <selection activeCell="I36" sqref="I36"/>
      <selection pane="bottomLeft" activeCell="I5" sqref="I5"/>
    </sheetView>
  </sheetViews>
  <sheetFormatPr defaultRowHeight="12.75"/>
  <cols>
    <col min="1" max="1" width="8" style="53" customWidth="1"/>
    <col min="2" max="2" width="25.42578125" customWidth="1"/>
    <col min="3" max="3" width="68" customWidth="1"/>
    <col min="4" max="6" width="11.7109375" customWidth="1"/>
  </cols>
  <sheetData>
    <row r="1" spans="1:15" ht="26.25" customHeight="1">
      <c r="A1" s="47"/>
      <c r="B1" s="48"/>
      <c r="C1" s="359" t="s">
        <v>2310</v>
      </c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ht="18" customHeight="1">
      <c r="A2" s="47"/>
      <c r="B2" s="1"/>
      <c r="C2" s="47"/>
      <c r="D2" s="47"/>
      <c r="E2" s="47"/>
      <c r="F2" s="47"/>
    </row>
    <row r="3" spans="1:15" ht="18" customHeight="1">
      <c r="A3" s="47"/>
      <c r="B3" s="377" t="s">
        <v>2204</v>
      </c>
      <c r="C3" s="377"/>
      <c r="D3" s="377"/>
      <c r="E3" s="377"/>
      <c r="F3" s="377"/>
    </row>
    <row r="4" spans="1:15" ht="18" customHeight="1" thickBot="1">
      <c r="A4" s="47"/>
    </row>
    <row r="5" spans="1:15" ht="57.95" customHeight="1" thickBot="1">
      <c r="A5" s="54" t="s">
        <v>1082</v>
      </c>
      <c r="B5" s="9" t="s">
        <v>13</v>
      </c>
      <c r="C5" s="9" t="s">
        <v>2205</v>
      </c>
      <c r="D5" s="9" t="s">
        <v>15</v>
      </c>
      <c r="E5" s="9" t="s">
        <v>16</v>
      </c>
      <c r="F5" s="9" t="s">
        <v>2221</v>
      </c>
    </row>
    <row r="6" spans="1:15" ht="96" customHeight="1" thickBot="1">
      <c r="A6" s="55"/>
      <c r="B6" s="402" t="s">
        <v>2784</v>
      </c>
      <c r="C6" s="403"/>
      <c r="D6" s="403"/>
      <c r="E6" s="403"/>
      <c r="F6" s="404"/>
    </row>
    <row r="7" spans="1:15">
      <c r="A7" s="135">
        <v>25</v>
      </c>
      <c r="B7" s="80" t="s">
        <v>1309</v>
      </c>
      <c r="C7" s="81" t="s">
        <v>2539</v>
      </c>
      <c r="D7" s="187">
        <v>38975</v>
      </c>
      <c r="E7" s="187">
        <v>41760</v>
      </c>
      <c r="F7" s="188">
        <v>55675</v>
      </c>
      <c r="G7" s="79"/>
      <c r="H7" s="79"/>
      <c r="I7" s="79"/>
      <c r="J7" s="74"/>
      <c r="K7" s="2"/>
    </row>
    <row r="8" spans="1:15">
      <c r="A8" s="131">
        <v>26</v>
      </c>
      <c r="B8" s="82" t="s">
        <v>1310</v>
      </c>
      <c r="C8" s="17" t="s">
        <v>2540</v>
      </c>
      <c r="D8" s="189">
        <v>39790</v>
      </c>
      <c r="E8" s="189">
        <v>42630</v>
      </c>
      <c r="F8" s="190">
        <v>56840</v>
      </c>
      <c r="G8" s="79"/>
      <c r="H8" s="79"/>
      <c r="I8" s="79"/>
      <c r="J8" s="74"/>
      <c r="K8" s="2"/>
    </row>
    <row r="9" spans="1:15">
      <c r="A9" s="131">
        <v>27</v>
      </c>
      <c r="B9" s="82" t="s">
        <v>1311</v>
      </c>
      <c r="C9" s="17" t="s">
        <v>2541</v>
      </c>
      <c r="D9" s="189">
        <v>40485</v>
      </c>
      <c r="E9" s="189">
        <v>43380</v>
      </c>
      <c r="F9" s="190">
        <v>57840</v>
      </c>
      <c r="G9" s="79"/>
      <c r="H9" s="79"/>
      <c r="I9" s="79"/>
      <c r="J9" s="74"/>
      <c r="K9" s="2"/>
    </row>
    <row r="10" spans="1:15">
      <c r="A10" s="131">
        <v>28</v>
      </c>
      <c r="B10" s="82" t="s">
        <v>1312</v>
      </c>
      <c r="C10" s="17" t="s">
        <v>2542</v>
      </c>
      <c r="D10" s="189">
        <v>41300</v>
      </c>
      <c r="E10" s="189">
        <v>44250</v>
      </c>
      <c r="F10" s="190">
        <v>59000</v>
      </c>
      <c r="G10" s="79"/>
      <c r="H10" s="79"/>
      <c r="I10" s="79"/>
      <c r="J10" s="74"/>
      <c r="K10" s="2"/>
    </row>
    <row r="11" spans="1:15">
      <c r="A11" s="131">
        <v>29</v>
      </c>
      <c r="B11" s="82" t="s">
        <v>1313</v>
      </c>
      <c r="C11" s="17" t="s">
        <v>2543</v>
      </c>
      <c r="D11" s="189">
        <v>42115</v>
      </c>
      <c r="E11" s="189">
        <v>45125</v>
      </c>
      <c r="F11" s="190">
        <v>60165</v>
      </c>
      <c r="G11" s="79"/>
      <c r="H11" s="79"/>
      <c r="I11" s="79"/>
      <c r="J11" s="74"/>
      <c r="K11" s="2"/>
    </row>
    <row r="12" spans="1:15">
      <c r="A12" s="131">
        <v>30</v>
      </c>
      <c r="B12" s="82" t="s">
        <v>1314</v>
      </c>
      <c r="C12" s="17" t="s">
        <v>2544</v>
      </c>
      <c r="D12" s="189">
        <v>42815</v>
      </c>
      <c r="E12" s="189">
        <v>45870</v>
      </c>
      <c r="F12" s="190">
        <v>61160</v>
      </c>
      <c r="G12" s="79"/>
      <c r="H12" s="79"/>
      <c r="I12" s="79"/>
      <c r="J12" s="74"/>
      <c r="K12" s="2"/>
    </row>
    <row r="13" spans="1:15">
      <c r="A13" s="131">
        <v>31</v>
      </c>
      <c r="B13" s="82" t="s">
        <v>1315</v>
      </c>
      <c r="C13" s="17" t="s">
        <v>2545</v>
      </c>
      <c r="D13" s="189">
        <v>43630</v>
      </c>
      <c r="E13" s="189">
        <v>46745</v>
      </c>
      <c r="F13" s="190">
        <v>62325</v>
      </c>
      <c r="G13" s="79"/>
      <c r="H13" s="79"/>
      <c r="I13" s="79"/>
      <c r="J13" s="74"/>
      <c r="K13" s="2"/>
    </row>
    <row r="14" spans="1:15">
      <c r="A14" s="131">
        <v>32</v>
      </c>
      <c r="B14" s="82" t="s">
        <v>1316</v>
      </c>
      <c r="C14" s="17" t="s">
        <v>2546</v>
      </c>
      <c r="D14" s="189">
        <v>44440</v>
      </c>
      <c r="E14" s="189">
        <v>47615</v>
      </c>
      <c r="F14" s="190">
        <v>63490</v>
      </c>
      <c r="G14" s="79"/>
      <c r="H14" s="79"/>
      <c r="I14" s="79"/>
      <c r="J14" s="74"/>
      <c r="K14" s="2"/>
    </row>
    <row r="15" spans="1:15">
      <c r="A15" s="131">
        <v>33</v>
      </c>
      <c r="B15" s="82" t="s">
        <v>1317</v>
      </c>
      <c r="C15" s="17" t="s">
        <v>2547</v>
      </c>
      <c r="D15" s="189">
        <v>45140</v>
      </c>
      <c r="E15" s="189">
        <v>48365</v>
      </c>
      <c r="F15" s="190">
        <v>64485</v>
      </c>
      <c r="G15" s="79"/>
      <c r="H15" s="79"/>
      <c r="I15" s="79"/>
      <c r="J15" s="74"/>
      <c r="K15" s="2"/>
    </row>
    <row r="16" spans="1:15">
      <c r="A16" s="131">
        <v>34</v>
      </c>
      <c r="B16" s="82" t="s">
        <v>1318</v>
      </c>
      <c r="C16" s="17" t="s">
        <v>2548</v>
      </c>
      <c r="D16" s="189">
        <v>45955</v>
      </c>
      <c r="E16" s="189">
        <v>49235</v>
      </c>
      <c r="F16" s="190">
        <v>65650</v>
      </c>
      <c r="G16" s="79"/>
      <c r="H16" s="79"/>
      <c r="I16" s="79"/>
      <c r="J16" s="74"/>
      <c r="K16" s="2"/>
    </row>
    <row r="17" spans="1:11">
      <c r="A17" s="131">
        <v>35</v>
      </c>
      <c r="B17" s="82" t="s">
        <v>1319</v>
      </c>
      <c r="C17" s="17" t="s">
        <v>2549</v>
      </c>
      <c r="D17" s="189">
        <v>46650</v>
      </c>
      <c r="E17" s="189">
        <v>49985</v>
      </c>
      <c r="F17" s="190">
        <v>66645</v>
      </c>
      <c r="G17" s="79"/>
      <c r="H17" s="79"/>
      <c r="I17" s="79"/>
      <c r="J17" s="74"/>
      <c r="K17" s="2"/>
    </row>
    <row r="18" spans="1:11">
      <c r="A18" s="131">
        <v>36</v>
      </c>
      <c r="B18" s="82" t="s">
        <v>1320</v>
      </c>
      <c r="C18" s="17" t="s">
        <v>2550</v>
      </c>
      <c r="D18" s="189">
        <v>47350</v>
      </c>
      <c r="E18" s="189">
        <v>50735</v>
      </c>
      <c r="F18" s="190">
        <v>67645</v>
      </c>
      <c r="G18" s="79"/>
      <c r="H18" s="79"/>
      <c r="I18" s="79"/>
      <c r="J18" s="74"/>
      <c r="K18" s="2"/>
    </row>
    <row r="19" spans="1:11">
      <c r="A19" s="131">
        <v>37</v>
      </c>
      <c r="B19" s="82" t="s">
        <v>1321</v>
      </c>
      <c r="C19" s="17" t="s">
        <v>2551</v>
      </c>
      <c r="D19" s="189">
        <v>48165</v>
      </c>
      <c r="E19" s="189">
        <v>51605</v>
      </c>
      <c r="F19" s="190">
        <v>68805</v>
      </c>
      <c r="G19" s="79"/>
      <c r="H19" s="79"/>
      <c r="I19" s="79"/>
      <c r="J19" s="74"/>
      <c r="K19" s="2"/>
    </row>
    <row r="20" spans="1:11">
      <c r="A20" s="131">
        <v>38</v>
      </c>
      <c r="B20" s="82" t="s">
        <v>1322</v>
      </c>
      <c r="C20" s="17" t="s">
        <v>2552</v>
      </c>
      <c r="D20" s="189">
        <v>48865</v>
      </c>
      <c r="E20" s="189">
        <v>52355</v>
      </c>
      <c r="F20" s="190">
        <v>69805</v>
      </c>
      <c r="G20" s="79"/>
      <c r="H20" s="79"/>
      <c r="I20" s="79"/>
      <c r="J20" s="74"/>
      <c r="K20" s="2"/>
    </row>
    <row r="21" spans="1:11">
      <c r="A21" s="131">
        <v>39</v>
      </c>
      <c r="B21" s="82" t="s">
        <v>1323</v>
      </c>
      <c r="C21" s="17" t="s">
        <v>2553</v>
      </c>
      <c r="D21" s="189">
        <v>49560</v>
      </c>
      <c r="E21" s="189">
        <v>53100</v>
      </c>
      <c r="F21" s="190">
        <v>70800</v>
      </c>
      <c r="G21" s="79"/>
      <c r="H21" s="79"/>
      <c r="I21" s="79"/>
      <c r="J21" s="74"/>
      <c r="K21" s="2"/>
    </row>
    <row r="22" spans="1:11">
      <c r="A22" s="131">
        <v>40</v>
      </c>
      <c r="B22" s="82" t="s">
        <v>1324</v>
      </c>
      <c r="C22" s="17" t="s">
        <v>2554</v>
      </c>
      <c r="D22" s="189">
        <v>50260</v>
      </c>
      <c r="E22" s="189">
        <v>53850</v>
      </c>
      <c r="F22" s="190">
        <v>71800</v>
      </c>
      <c r="G22" s="79"/>
      <c r="H22" s="79"/>
      <c r="I22" s="79"/>
      <c r="J22" s="74"/>
      <c r="K22" s="2"/>
    </row>
    <row r="23" spans="1:11">
      <c r="A23" s="131">
        <v>41</v>
      </c>
      <c r="B23" s="82" t="s">
        <v>1325</v>
      </c>
      <c r="C23" s="17" t="s">
        <v>2555</v>
      </c>
      <c r="D23" s="189">
        <v>51075</v>
      </c>
      <c r="E23" s="189">
        <v>54720</v>
      </c>
      <c r="F23" s="190">
        <v>72960</v>
      </c>
      <c r="G23" s="79"/>
      <c r="H23" s="79"/>
      <c r="I23" s="79"/>
      <c r="J23" s="74"/>
      <c r="K23" s="2"/>
    </row>
    <row r="24" spans="1:11">
      <c r="A24" s="131">
        <v>42</v>
      </c>
      <c r="B24" s="82" t="s">
        <v>1326</v>
      </c>
      <c r="C24" s="17" t="s">
        <v>2556</v>
      </c>
      <c r="D24" s="189">
        <v>51770</v>
      </c>
      <c r="E24" s="189">
        <v>55470</v>
      </c>
      <c r="F24" s="190">
        <v>73960</v>
      </c>
      <c r="G24" s="79"/>
      <c r="H24" s="79"/>
      <c r="I24" s="79"/>
      <c r="J24" s="74"/>
      <c r="K24" s="2"/>
    </row>
    <row r="25" spans="1:11">
      <c r="A25" s="131">
        <v>43</v>
      </c>
      <c r="B25" s="82" t="s">
        <v>1327</v>
      </c>
      <c r="C25" s="17" t="s">
        <v>2557</v>
      </c>
      <c r="D25" s="189">
        <v>52470</v>
      </c>
      <c r="E25" s="189">
        <v>56215</v>
      </c>
      <c r="F25" s="190">
        <v>74955</v>
      </c>
      <c r="G25" s="79"/>
      <c r="H25" s="79"/>
      <c r="I25" s="79"/>
      <c r="J25" s="74"/>
      <c r="K25" s="2"/>
    </row>
    <row r="26" spans="1:11">
      <c r="A26" s="131">
        <v>44</v>
      </c>
      <c r="B26" s="82" t="s">
        <v>1328</v>
      </c>
      <c r="C26" s="17" t="s">
        <v>2558</v>
      </c>
      <c r="D26" s="189">
        <v>53165</v>
      </c>
      <c r="E26" s="189">
        <v>56965</v>
      </c>
      <c r="F26" s="190">
        <v>75955</v>
      </c>
      <c r="G26" s="79"/>
      <c r="H26" s="79"/>
      <c r="I26" s="79"/>
      <c r="J26" s="74"/>
      <c r="K26" s="2"/>
    </row>
    <row r="27" spans="1:11">
      <c r="A27" s="131">
        <v>45</v>
      </c>
      <c r="B27" s="82" t="s">
        <v>1329</v>
      </c>
      <c r="C27" s="17" t="s">
        <v>2559</v>
      </c>
      <c r="D27" s="189">
        <v>53865</v>
      </c>
      <c r="E27" s="189">
        <v>57715</v>
      </c>
      <c r="F27" s="190">
        <v>76950</v>
      </c>
      <c r="G27" s="79"/>
      <c r="H27" s="79"/>
      <c r="I27" s="79"/>
      <c r="J27" s="74"/>
      <c r="K27" s="2"/>
    </row>
    <row r="28" spans="1:11">
      <c r="A28" s="131">
        <v>46</v>
      </c>
      <c r="B28" s="82" t="s">
        <v>1330</v>
      </c>
      <c r="C28" s="17" t="s">
        <v>2560</v>
      </c>
      <c r="D28" s="189">
        <v>54565</v>
      </c>
      <c r="E28" s="189">
        <v>58460</v>
      </c>
      <c r="F28" s="190">
        <v>77950</v>
      </c>
      <c r="G28" s="79"/>
      <c r="H28" s="79"/>
      <c r="I28" s="79"/>
      <c r="J28" s="74"/>
      <c r="K28" s="2"/>
    </row>
    <row r="29" spans="1:11">
      <c r="A29" s="131">
        <v>47</v>
      </c>
      <c r="B29" s="82" t="s">
        <v>1331</v>
      </c>
      <c r="C29" s="17" t="s">
        <v>2561</v>
      </c>
      <c r="D29" s="189">
        <v>55260</v>
      </c>
      <c r="E29" s="189">
        <v>59210</v>
      </c>
      <c r="F29" s="190">
        <v>78945</v>
      </c>
      <c r="G29" s="79"/>
      <c r="H29" s="79"/>
      <c r="I29" s="79"/>
      <c r="J29" s="74"/>
      <c r="K29" s="2"/>
    </row>
    <row r="30" spans="1:11">
      <c r="A30" s="131">
        <v>48</v>
      </c>
      <c r="B30" s="82" t="s">
        <v>1332</v>
      </c>
      <c r="C30" s="17" t="s">
        <v>2562</v>
      </c>
      <c r="D30" s="189">
        <v>55960</v>
      </c>
      <c r="E30" s="189">
        <v>59955</v>
      </c>
      <c r="F30" s="190">
        <v>79940</v>
      </c>
      <c r="G30" s="79"/>
      <c r="H30" s="79"/>
      <c r="I30" s="79"/>
      <c r="J30" s="74"/>
      <c r="K30" s="2"/>
    </row>
    <row r="31" spans="1:11">
      <c r="A31" s="131">
        <v>49</v>
      </c>
      <c r="B31" s="82" t="s">
        <v>1333</v>
      </c>
      <c r="C31" s="17" t="s">
        <v>2563</v>
      </c>
      <c r="D31" s="189">
        <v>56660</v>
      </c>
      <c r="E31" s="189">
        <v>60705</v>
      </c>
      <c r="F31" s="190">
        <v>80940</v>
      </c>
      <c r="G31" s="79"/>
      <c r="H31" s="79"/>
      <c r="I31" s="79"/>
      <c r="J31" s="74"/>
      <c r="K31" s="2"/>
    </row>
    <row r="32" spans="1:11">
      <c r="A32" s="131">
        <v>50</v>
      </c>
      <c r="B32" s="82" t="s">
        <v>1334</v>
      </c>
      <c r="C32" s="17" t="s">
        <v>2564</v>
      </c>
      <c r="D32" s="189">
        <v>57355</v>
      </c>
      <c r="E32" s="189">
        <v>61450</v>
      </c>
      <c r="F32" s="190">
        <v>81935</v>
      </c>
      <c r="G32" s="79"/>
      <c r="H32" s="79"/>
      <c r="I32" s="79"/>
      <c r="J32" s="74"/>
      <c r="K32" s="2"/>
    </row>
    <row r="33" spans="1:11">
      <c r="A33" s="131">
        <v>51</v>
      </c>
      <c r="B33" s="82" t="s">
        <v>1335</v>
      </c>
      <c r="C33" s="17" t="s">
        <v>2565</v>
      </c>
      <c r="D33" s="189">
        <v>58055</v>
      </c>
      <c r="E33" s="189">
        <v>62200</v>
      </c>
      <c r="F33" s="190">
        <v>82935</v>
      </c>
      <c r="G33" s="79"/>
      <c r="H33" s="79"/>
      <c r="I33" s="79"/>
      <c r="J33" s="74"/>
      <c r="K33" s="2"/>
    </row>
    <row r="34" spans="1:11">
      <c r="A34" s="131">
        <v>52</v>
      </c>
      <c r="B34" s="82" t="s">
        <v>1336</v>
      </c>
      <c r="C34" s="17" t="s">
        <v>2566</v>
      </c>
      <c r="D34" s="189">
        <v>58750</v>
      </c>
      <c r="E34" s="189">
        <v>62950</v>
      </c>
      <c r="F34" s="190">
        <v>83930</v>
      </c>
      <c r="G34" s="79"/>
      <c r="H34" s="79"/>
      <c r="I34" s="79"/>
      <c r="J34" s="74"/>
      <c r="K34" s="2"/>
    </row>
    <row r="35" spans="1:11">
      <c r="A35" s="131">
        <v>53</v>
      </c>
      <c r="B35" s="82" t="s">
        <v>1337</v>
      </c>
      <c r="C35" s="17" t="s">
        <v>2567</v>
      </c>
      <c r="D35" s="189">
        <v>59450</v>
      </c>
      <c r="E35" s="189">
        <v>63695</v>
      </c>
      <c r="F35" s="190">
        <v>84930</v>
      </c>
      <c r="G35" s="79"/>
      <c r="H35" s="79"/>
      <c r="I35" s="79"/>
      <c r="J35" s="74"/>
      <c r="K35" s="2"/>
    </row>
    <row r="36" spans="1:11">
      <c r="A36" s="131">
        <v>54</v>
      </c>
      <c r="B36" s="82" t="s">
        <v>1338</v>
      </c>
      <c r="C36" s="17" t="s">
        <v>2568</v>
      </c>
      <c r="D36" s="189">
        <v>60150</v>
      </c>
      <c r="E36" s="189">
        <v>64445</v>
      </c>
      <c r="F36" s="190">
        <v>85925</v>
      </c>
      <c r="G36" s="79"/>
      <c r="H36" s="79"/>
      <c r="I36" s="79"/>
      <c r="J36" s="74"/>
      <c r="K36" s="2"/>
    </row>
    <row r="37" spans="1:11">
      <c r="A37" s="131">
        <v>55</v>
      </c>
      <c r="B37" s="82" t="s">
        <v>1339</v>
      </c>
      <c r="C37" s="17" t="s">
        <v>2569</v>
      </c>
      <c r="D37" s="189">
        <v>60845</v>
      </c>
      <c r="E37" s="189">
        <v>65190</v>
      </c>
      <c r="F37" s="190">
        <v>86925</v>
      </c>
      <c r="G37" s="79"/>
      <c r="H37" s="79"/>
      <c r="I37" s="79"/>
      <c r="J37" s="74"/>
      <c r="K37" s="2"/>
    </row>
    <row r="38" spans="1:11">
      <c r="A38" s="131">
        <v>56</v>
      </c>
      <c r="B38" s="82" t="s">
        <v>1340</v>
      </c>
      <c r="C38" s="17" t="s">
        <v>2570</v>
      </c>
      <c r="D38" s="189">
        <v>61430</v>
      </c>
      <c r="E38" s="189">
        <v>65815</v>
      </c>
      <c r="F38" s="190">
        <v>87755</v>
      </c>
      <c r="G38" s="79"/>
      <c r="H38" s="79"/>
      <c r="I38" s="79"/>
      <c r="J38" s="74"/>
      <c r="K38" s="2"/>
    </row>
    <row r="39" spans="1:11">
      <c r="A39" s="131">
        <v>57</v>
      </c>
      <c r="B39" s="82" t="s">
        <v>1341</v>
      </c>
      <c r="C39" s="17" t="s">
        <v>2571</v>
      </c>
      <c r="D39" s="189">
        <v>62125</v>
      </c>
      <c r="E39" s="189">
        <v>66565</v>
      </c>
      <c r="F39" s="190">
        <v>88750</v>
      </c>
      <c r="G39" s="79"/>
      <c r="H39" s="79"/>
      <c r="I39" s="79"/>
      <c r="J39" s="74"/>
      <c r="K39" s="2"/>
    </row>
    <row r="40" spans="1:11">
      <c r="A40" s="131">
        <v>58</v>
      </c>
      <c r="B40" s="82" t="s">
        <v>1342</v>
      </c>
      <c r="C40" s="17" t="s">
        <v>2572</v>
      </c>
      <c r="D40" s="189">
        <v>62825</v>
      </c>
      <c r="E40" s="189">
        <v>67310</v>
      </c>
      <c r="F40" s="190">
        <v>89750</v>
      </c>
      <c r="G40" s="79"/>
      <c r="H40" s="79"/>
      <c r="I40" s="79"/>
      <c r="J40" s="74"/>
      <c r="K40" s="2"/>
    </row>
    <row r="41" spans="1:11">
      <c r="A41" s="131">
        <v>59</v>
      </c>
      <c r="B41" s="82" t="s">
        <v>1343</v>
      </c>
      <c r="C41" s="17" t="s">
        <v>2573</v>
      </c>
      <c r="D41" s="189">
        <v>63520</v>
      </c>
      <c r="E41" s="189">
        <v>68060</v>
      </c>
      <c r="F41" s="190">
        <v>90745</v>
      </c>
      <c r="G41" s="79"/>
      <c r="H41" s="79"/>
      <c r="I41" s="79"/>
      <c r="J41" s="74"/>
      <c r="K41" s="2"/>
    </row>
    <row r="42" spans="1:11">
      <c r="A42" s="131">
        <v>60</v>
      </c>
      <c r="B42" s="82" t="s">
        <v>1344</v>
      </c>
      <c r="C42" s="17" t="s">
        <v>2574</v>
      </c>
      <c r="D42" s="189">
        <v>64105</v>
      </c>
      <c r="E42" s="189">
        <v>68680</v>
      </c>
      <c r="F42" s="190">
        <v>91575</v>
      </c>
      <c r="G42" s="79"/>
      <c r="H42" s="79"/>
      <c r="I42" s="79"/>
      <c r="J42" s="74"/>
      <c r="K42" s="2"/>
    </row>
    <row r="43" spans="1:11">
      <c r="A43" s="131">
        <v>61</v>
      </c>
      <c r="B43" s="82" t="s">
        <v>1345</v>
      </c>
      <c r="C43" s="17" t="s">
        <v>2575</v>
      </c>
      <c r="D43" s="189">
        <v>64800</v>
      </c>
      <c r="E43" s="189">
        <v>69430</v>
      </c>
      <c r="F43" s="190">
        <v>92575</v>
      </c>
      <c r="G43" s="79"/>
      <c r="H43" s="79"/>
      <c r="I43" s="79"/>
      <c r="J43" s="74"/>
      <c r="K43" s="2"/>
    </row>
    <row r="44" spans="1:11">
      <c r="A44" s="131">
        <v>62</v>
      </c>
      <c r="B44" s="82" t="s">
        <v>1346</v>
      </c>
      <c r="C44" s="17" t="s">
        <v>2576</v>
      </c>
      <c r="D44" s="189">
        <v>65500</v>
      </c>
      <c r="E44" s="189">
        <v>70180</v>
      </c>
      <c r="F44" s="190">
        <v>93570</v>
      </c>
      <c r="G44" s="79"/>
      <c r="H44" s="79"/>
      <c r="I44" s="79"/>
      <c r="J44" s="74"/>
      <c r="K44" s="2"/>
    </row>
    <row r="45" spans="1:11">
      <c r="A45" s="131">
        <v>63</v>
      </c>
      <c r="B45" s="82" t="s">
        <v>1347</v>
      </c>
      <c r="C45" s="17" t="s">
        <v>2577</v>
      </c>
      <c r="D45" s="189">
        <v>66195</v>
      </c>
      <c r="E45" s="189">
        <v>70925</v>
      </c>
      <c r="F45" s="190">
        <v>94570</v>
      </c>
      <c r="G45" s="79"/>
      <c r="H45" s="79"/>
      <c r="I45" s="79"/>
      <c r="J45" s="74"/>
      <c r="K45" s="2"/>
    </row>
    <row r="46" spans="1:11">
      <c r="A46" s="131">
        <v>64</v>
      </c>
      <c r="B46" s="82" t="s">
        <v>1348</v>
      </c>
      <c r="C46" s="17" t="s">
        <v>2578</v>
      </c>
      <c r="D46" s="189">
        <v>66780</v>
      </c>
      <c r="E46" s="189">
        <v>71550</v>
      </c>
      <c r="F46" s="190">
        <v>95400</v>
      </c>
      <c r="G46" s="79"/>
      <c r="H46" s="79"/>
      <c r="I46" s="79"/>
      <c r="J46" s="74"/>
      <c r="K46" s="2"/>
    </row>
    <row r="47" spans="1:11">
      <c r="A47" s="131">
        <v>65</v>
      </c>
      <c r="B47" s="82" t="s">
        <v>1349</v>
      </c>
      <c r="C47" s="17" t="s">
        <v>2579</v>
      </c>
      <c r="D47" s="189">
        <v>67475</v>
      </c>
      <c r="E47" s="189">
        <v>72295</v>
      </c>
      <c r="F47" s="190">
        <v>96395</v>
      </c>
      <c r="G47" s="79"/>
      <c r="H47" s="79"/>
      <c r="I47" s="79"/>
      <c r="J47" s="74"/>
      <c r="K47" s="2"/>
    </row>
    <row r="48" spans="1:11">
      <c r="A48" s="131">
        <v>66</v>
      </c>
      <c r="B48" s="82" t="s">
        <v>1350</v>
      </c>
      <c r="C48" s="17" t="s">
        <v>2580</v>
      </c>
      <c r="D48" s="189">
        <v>68060</v>
      </c>
      <c r="E48" s="189">
        <v>72920</v>
      </c>
      <c r="F48" s="190">
        <v>97225</v>
      </c>
      <c r="G48" s="79"/>
      <c r="H48" s="79"/>
      <c r="I48" s="79"/>
      <c r="J48" s="74"/>
      <c r="K48" s="2"/>
    </row>
    <row r="49" spans="1:11">
      <c r="A49" s="131">
        <v>67</v>
      </c>
      <c r="B49" s="82" t="s">
        <v>1351</v>
      </c>
      <c r="C49" s="17" t="s">
        <v>2581</v>
      </c>
      <c r="D49" s="189">
        <v>68755</v>
      </c>
      <c r="E49" s="189">
        <v>73670</v>
      </c>
      <c r="F49" s="190">
        <v>98225</v>
      </c>
      <c r="G49" s="79"/>
      <c r="H49" s="79"/>
      <c r="I49" s="79"/>
      <c r="J49" s="74"/>
      <c r="K49" s="2"/>
    </row>
    <row r="50" spans="1:11">
      <c r="A50" s="131">
        <v>68</v>
      </c>
      <c r="B50" s="82" t="s">
        <v>1352</v>
      </c>
      <c r="C50" s="17" t="s">
        <v>2582</v>
      </c>
      <c r="D50" s="189">
        <v>69455</v>
      </c>
      <c r="E50" s="189">
        <v>74415</v>
      </c>
      <c r="F50" s="190">
        <v>99220</v>
      </c>
      <c r="G50" s="79"/>
      <c r="H50" s="79"/>
      <c r="I50" s="79"/>
      <c r="J50" s="74"/>
      <c r="K50" s="2"/>
    </row>
    <row r="51" spans="1:11">
      <c r="A51" s="131">
        <v>69</v>
      </c>
      <c r="B51" s="82" t="s">
        <v>1353</v>
      </c>
      <c r="C51" s="17" t="s">
        <v>2583</v>
      </c>
      <c r="D51" s="189">
        <v>70035</v>
      </c>
      <c r="E51" s="189">
        <v>75040</v>
      </c>
      <c r="F51" s="190">
        <v>100050</v>
      </c>
      <c r="G51" s="79"/>
      <c r="H51" s="79"/>
      <c r="I51" s="79"/>
      <c r="J51" s="74"/>
      <c r="K51" s="2"/>
    </row>
    <row r="52" spans="1:11">
      <c r="A52" s="131">
        <v>70</v>
      </c>
      <c r="B52" s="82" t="s">
        <v>1354</v>
      </c>
      <c r="C52" s="17" t="s">
        <v>2584</v>
      </c>
      <c r="D52" s="189">
        <v>70735</v>
      </c>
      <c r="E52" s="189">
        <v>75785</v>
      </c>
      <c r="F52" s="190">
        <v>101050</v>
      </c>
      <c r="G52" s="79"/>
      <c r="H52" s="79"/>
      <c r="I52" s="79"/>
      <c r="J52" s="74"/>
      <c r="K52" s="2"/>
    </row>
    <row r="53" spans="1:11">
      <c r="A53" s="131">
        <v>71</v>
      </c>
      <c r="B53" s="82" t="s">
        <v>1355</v>
      </c>
      <c r="C53" s="17" t="s">
        <v>2585</v>
      </c>
      <c r="D53" s="189">
        <v>71315</v>
      </c>
      <c r="E53" s="189">
        <v>76410</v>
      </c>
      <c r="F53" s="190">
        <v>101880</v>
      </c>
      <c r="G53" s="79"/>
      <c r="H53" s="79"/>
      <c r="I53" s="79"/>
      <c r="J53" s="74"/>
      <c r="K53" s="2"/>
    </row>
    <row r="54" spans="1:11">
      <c r="A54" s="131">
        <v>72</v>
      </c>
      <c r="B54" s="82" t="s">
        <v>1356</v>
      </c>
      <c r="C54" s="17" t="s">
        <v>2586</v>
      </c>
      <c r="D54" s="189">
        <v>72015</v>
      </c>
      <c r="E54" s="189">
        <v>77160</v>
      </c>
      <c r="F54" s="190">
        <v>102880</v>
      </c>
      <c r="G54" s="79"/>
      <c r="H54" s="79"/>
      <c r="I54" s="79"/>
      <c r="J54" s="74"/>
      <c r="K54" s="2"/>
    </row>
    <row r="55" spans="1:11">
      <c r="A55" s="131">
        <v>73</v>
      </c>
      <c r="B55" s="82" t="s">
        <v>1357</v>
      </c>
      <c r="C55" s="17" t="s">
        <v>2587</v>
      </c>
      <c r="D55" s="189">
        <v>72595</v>
      </c>
      <c r="E55" s="189">
        <v>77780</v>
      </c>
      <c r="F55" s="190">
        <v>103710</v>
      </c>
      <c r="G55" s="79"/>
      <c r="H55" s="79"/>
      <c r="I55" s="79"/>
      <c r="J55" s="74"/>
      <c r="K55" s="2"/>
    </row>
    <row r="56" spans="1:11">
      <c r="A56" s="131">
        <v>74</v>
      </c>
      <c r="B56" s="82" t="s">
        <v>1358</v>
      </c>
      <c r="C56" s="17" t="s">
        <v>2588</v>
      </c>
      <c r="D56" s="189">
        <v>73295</v>
      </c>
      <c r="E56" s="189">
        <v>78530</v>
      </c>
      <c r="F56" s="190">
        <v>104705</v>
      </c>
      <c r="G56" s="79"/>
      <c r="H56" s="79"/>
      <c r="I56" s="79"/>
      <c r="J56" s="74"/>
      <c r="K56" s="2"/>
    </row>
    <row r="57" spans="1:11">
      <c r="A57" s="131">
        <v>75</v>
      </c>
      <c r="B57" s="82" t="s">
        <v>1359</v>
      </c>
      <c r="C57" s="17" t="s">
        <v>2589</v>
      </c>
      <c r="D57" s="189">
        <v>73875</v>
      </c>
      <c r="E57" s="189">
        <v>79155</v>
      </c>
      <c r="F57" s="190">
        <v>105535</v>
      </c>
      <c r="G57" s="79"/>
      <c r="H57" s="79"/>
      <c r="I57" s="79"/>
      <c r="J57" s="74"/>
      <c r="K57" s="2"/>
    </row>
    <row r="58" spans="1:11">
      <c r="A58" s="131">
        <v>76</v>
      </c>
      <c r="B58" s="82" t="s">
        <v>1360</v>
      </c>
      <c r="C58" s="17" t="s">
        <v>2590</v>
      </c>
      <c r="D58" s="189">
        <v>74575</v>
      </c>
      <c r="E58" s="189">
        <v>79900</v>
      </c>
      <c r="F58" s="190">
        <v>106535</v>
      </c>
      <c r="G58" s="79"/>
      <c r="H58" s="79"/>
      <c r="I58" s="79"/>
      <c r="J58" s="74"/>
      <c r="K58" s="2"/>
    </row>
    <row r="59" spans="1:11">
      <c r="A59" s="131">
        <v>77</v>
      </c>
      <c r="B59" s="82" t="s">
        <v>1361</v>
      </c>
      <c r="C59" s="17" t="s">
        <v>2591</v>
      </c>
      <c r="D59" s="189">
        <v>75155</v>
      </c>
      <c r="E59" s="189">
        <v>80525</v>
      </c>
      <c r="F59" s="190">
        <v>107365</v>
      </c>
      <c r="G59" s="79"/>
      <c r="H59" s="79"/>
      <c r="I59" s="79"/>
      <c r="J59" s="74"/>
      <c r="K59" s="2"/>
    </row>
    <row r="60" spans="1:11">
      <c r="A60" s="131">
        <v>78</v>
      </c>
      <c r="B60" s="82" t="s">
        <v>1362</v>
      </c>
      <c r="C60" s="17" t="s">
        <v>2592</v>
      </c>
      <c r="D60" s="189">
        <v>75855</v>
      </c>
      <c r="E60" s="189">
        <v>81270</v>
      </c>
      <c r="F60" s="190">
        <v>108360</v>
      </c>
      <c r="G60" s="79"/>
      <c r="H60" s="79"/>
      <c r="I60" s="79"/>
      <c r="J60" s="74"/>
      <c r="K60" s="2"/>
    </row>
    <row r="61" spans="1:11">
      <c r="A61" s="131">
        <v>79</v>
      </c>
      <c r="B61" s="82" t="s">
        <v>1363</v>
      </c>
      <c r="C61" s="17" t="s">
        <v>2593</v>
      </c>
      <c r="D61" s="189">
        <v>76435</v>
      </c>
      <c r="E61" s="189">
        <v>81895</v>
      </c>
      <c r="F61" s="190">
        <v>109195</v>
      </c>
      <c r="G61" s="79"/>
      <c r="H61" s="79"/>
      <c r="I61" s="79"/>
      <c r="J61" s="74"/>
      <c r="K61" s="2"/>
    </row>
    <row r="62" spans="1:11">
      <c r="A62" s="131">
        <v>80</v>
      </c>
      <c r="B62" s="82" t="s">
        <v>1364</v>
      </c>
      <c r="C62" s="17" t="s">
        <v>2594</v>
      </c>
      <c r="D62" s="189">
        <v>77015</v>
      </c>
      <c r="E62" s="189">
        <v>82520</v>
      </c>
      <c r="F62" s="190">
        <v>110025</v>
      </c>
      <c r="G62" s="79"/>
      <c r="H62" s="79"/>
      <c r="I62" s="79"/>
      <c r="J62" s="74"/>
      <c r="K62" s="2"/>
    </row>
    <row r="63" spans="1:11">
      <c r="A63" s="131">
        <v>81</v>
      </c>
      <c r="B63" s="82" t="s">
        <v>1365</v>
      </c>
      <c r="C63" s="17" t="s">
        <v>2595</v>
      </c>
      <c r="D63" s="189">
        <v>77715</v>
      </c>
      <c r="E63" s="189">
        <v>83265</v>
      </c>
      <c r="F63" s="190">
        <v>111020</v>
      </c>
      <c r="G63" s="79"/>
      <c r="H63" s="79"/>
      <c r="I63" s="79"/>
      <c r="J63" s="74"/>
      <c r="K63" s="2"/>
    </row>
    <row r="64" spans="1:11">
      <c r="A64" s="131">
        <v>82</v>
      </c>
      <c r="B64" s="82" t="s">
        <v>1366</v>
      </c>
      <c r="C64" s="17" t="s">
        <v>2596</v>
      </c>
      <c r="D64" s="189">
        <v>78295</v>
      </c>
      <c r="E64" s="189">
        <v>83890</v>
      </c>
      <c r="F64" s="190">
        <v>111855</v>
      </c>
      <c r="G64" s="79"/>
      <c r="H64" s="79"/>
      <c r="I64" s="79"/>
      <c r="J64" s="74"/>
      <c r="K64" s="2"/>
    </row>
    <row r="65" spans="1:11">
      <c r="A65" s="131">
        <v>83</v>
      </c>
      <c r="B65" s="82" t="s">
        <v>1367</v>
      </c>
      <c r="C65" s="17" t="s">
        <v>2597</v>
      </c>
      <c r="D65" s="189">
        <v>78995</v>
      </c>
      <c r="E65" s="189">
        <v>84635</v>
      </c>
      <c r="F65" s="190">
        <v>112850</v>
      </c>
      <c r="G65" s="79"/>
      <c r="H65" s="79"/>
      <c r="I65" s="79"/>
      <c r="J65" s="74"/>
      <c r="K65" s="2"/>
    </row>
    <row r="66" spans="1:11">
      <c r="A66" s="131">
        <v>84</v>
      </c>
      <c r="B66" s="82" t="s">
        <v>1368</v>
      </c>
      <c r="C66" s="17" t="s">
        <v>2598</v>
      </c>
      <c r="D66" s="189">
        <v>79575</v>
      </c>
      <c r="E66" s="189">
        <v>85260</v>
      </c>
      <c r="F66" s="190">
        <v>113680</v>
      </c>
      <c r="G66" s="79"/>
      <c r="H66" s="79"/>
      <c r="I66" s="79"/>
      <c r="J66" s="74"/>
      <c r="K66" s="2"/>
    </row>
    <row r="67" spans="1:11">
      <c r="A67" s="131">
        <v>85</v>
      </c>
      <c r="B67" s="82" t="s">
        <v>1369</v>
      </c>
      <c r="C67" s="17" t="s">
        <v>2599</v>
      </c>
      <c r="D67" s="189">
        <v>80160</v>
      </c>
      <c r="E67" s="189">
        <v>85885</v>
      </c>
      <c r="F67" s="190">
        <v>114510</v>
      </c>
      <c r="G67" s="79"/>
      <c r="H67" s="79"/>
      <c r="I67" s="79"/>
      <c r="J67" s="74"/>
      <c r="K67" s="2"/>
    </row>
    <row r="68" spans="1:11">
      <c r="A68" s="131">
        <v>86</v>
      </c>
      <c r="B68" s="82" t="s">
        <v>1370</v>
      </c>
      <c r="C68" s="17" t="s">
        <v>2600</v>
      </c>
      <c r="D68" s="189">
        <v>80855</v>
      </c>
      <c r="E68" s="189">
        <v>86630</v>
      </c>
      <c r="F68" s="190">
        <v>115510</v>
      </c>
      <c r="G68" s="79"/>
      <c r="H68" s="79"/>
      <c r="I68" s="79"/>
      <c r="J68" s="74"/>
      <c r="K68" s="2"/>
    </row>
    <row r="69" spans="1:11">
      <c r="A69" s="131">
        <v>87</v>
      </c>
      <c r="B69" s="82" t="s">
        <v>1371</v>
      </c>
      <c r="C69" s="17" t="s">
        <v>2601</v>
      </c>
      <c r="D69" s="189">
        <v>81440</v>
      </c>
      <c r="E69" s="189">
        <v>87255</v>
      </c>
      <c r="F69" s="190">
        <v>116340</v>
      </c>
      <c r="G69" s="79"/>
      <c r="H69" s="79"/>
      <c r="I69" s="79"/>
      <c r="J69" s="74"/>
      <c r="K69" s="2"/>
    </row>
    <row r="70" spans="1:11">
      <c r="A70" s="131">
        <v>88</v>
      </c>
      <c r="B70" s="82" t="s">
        <v>1372</v>
      </c>
      <c r="C70" s="17" t="s">
        <v>2602</v>
      </c>
      <c r="D70" s="189">
        <v>82020</v>
      </c>
      <c r="E70" s="189">
        <v>87880</v>
      </c>
      <c r="F70" s="190">
        <v>117170</v>
      </c>
      <c r="G70" s="79"/>
      <c r="H70" s="79"/>
      <c r="I70" s="79"/>
      <c r="J70" s="74"/>
      <c r="K70" s="2"/>
    </row>
    <row r="71" spans="1:11">
      <c r="A71" s="131">
        <v>89</v>
      </c>
      <c r="B71" s="82" t="s">
        <v>1373</v>
      </c>
      <c r="C71" s="17" t="s">
        <v>2603</v>
      </c>
      <c r="D71" s="189">
        <v>82720</v>
      </c>
      <c r="E71" s="189">
        <v>88625</v>
      </c>
      <c r="F71" s="190">
        <v>118170</v>
      </c>
      <c r="G71" s="79"/>
      <c r="H71" s="79"/>
      <c r="I71" s="79"/>
      <c r="J71" s="74"/>
      <c r="K71" s="2"/>
    </row>
    <row r="72" spans="1:11">
      <c r="A72" s="131">
        <v>90</v>
      </c>
      <c r="B72" s="82" t="s">
        <v>1374</v>
      </c>
      <c r="C72" s="17" t="s">
        <v>2604</v>
      </c>
      <c r="D72" s="189">
        <v>83300</v>
      </c>
      <c r="E72" s="189">
        <v>89250</v>
      </c>
      <c r="F72" s="190">
        <v>119000</v>
      </c>
      <c r="G72" s="79"/>
      <c r="H72" s="79"/>
      <c r="I72" s="79"/>
      <c r="J72" s="74"/>
      <c r="K72" s="2"/>
    </row>
    <row r="73" spans="1:11">
      <c r="A73" s="131">
        <v>91</v>
      </c>
      <c r="B73" s="82" t="s">
        <v>1375</v>
      </c>
      <c r="C73" s="17" t="s">
        <v>2605</v>
      </c>
      <c r="D73" s="189">
        <v>83880</v>
      </c>
      <c r="E73" s="189">
        <v>89875</v>
      </c>
      <c r="F73" s="190">
        <v>119830</v>
      </c>
      <c r="G73" s="79"/>
      <c r="H73" s="79"/>
      <c r="I73" s="79"/>
      <c r="J73" s="74"/>
      <c r="K73" s="2"/>
    </row>
    <row r="74" spans="1:11">
      <c r="A74" s="131">
        <v>92</v>
      </c>
      <c r="B74" s="82" t="s">
        <v>1376</v>
      </c>
      <c r="C74" s="17" t="s">
        <v>2606</v>
      </c>
      <c r="D74" s="189">
        <v>84465</v>
      </c>
      <c r="E74" s="189">
        <v>90495</v>
      </c>
      <c r="F74" s="190">
        <v>120660</v>
      </c>
      <c r="G74" s="79"/>
      <c r="H74" s="79"/>
      <c r="I74" s="79"/>
      <c r="J74" s="74"/>
      <c r="K74" s="2"/>
    </row>
    <row r="75" spans="1:11">
      <c r="A75" s="131">
        <v>93</v>
      </c>
      <c r="B75" s="82" t="s">
        <v>1377</v>
      </c>
      <c r="C75" s="17" t="s">
        <v>2607</v>
      </c>
      <c r="D75" s="189">
        <v>85160</v>
      </c>
      <c r="E75" s="189">
        <v>91245</v>
      </c>
      <c r="F75" s="190">
        <v>121660</v>
      </c>
      <c r="G75" s="79"/>
      <c r="H75" s="79"/>
      <c r="I75" s="79"/>
      <c r="J75" s="74"/>
      <c r="K75" s="2"/>
    </row>
    <row r="76" spans="1:11">
      <c r="A76" s="131">
        <v>94</v>
      </c>
      <c r="B76" s="82" t="s">
        <v>1378</v>
      </c>
      <c r="C76" s="17" t="s">
        <v>2608</v>
      </c>
      <c r="D76" s="189">
        <v>85745</v>
      </c>
      <c r="E76" s="189">
        <v>91865</v>
      </c>
      <c r="F76" s="190">
        <v>122490</v>
      </c>
      <c r="G76" s="79"/>
      <c r="H76" s="79"/>
      <c r="I76" s="79"/>
      <c r="J76" s="74"/>
      <c r="K76" s="2"/>
    </row>
    <row r="77" spans="1:11">
      <c r="A77" s="131">
        <v>95</v>
      </c>
      <c r="B77" s="82" t="s">
        <v>1379</v>
      </c>
      <c r="C77" s="17" t="s">
        <v>2609</v>
      </c>
      <c r="D77" s="189">
        <v>86325</v>
      </c>
      <c r="E77" s="189">
        <v>92490</v>
      </c>
      <c r="F77" s="190">
        <v>123320</v>
      </c>
      <c r="G77" s="79"/>
      <c r="H77" s="79"/>
      <c r="I77" s="79"/>
      <c r="J77" s="74"/>
      <c r="K77" s="2"/>
    </row>
    <row r="78" spans="1:11">
      <c r="A78" s="131">
        <v>96</v>
      </c>
      <c r="B78" s="82" t="s">
        <v>1380</v>
      </c>
      <c r="C78" s="17" t="s">
        <v>2610</v>
      </c>
      <c r="D78" s="189">
        <v>86905</v>
      </c>
      <c r="E78" s="189">
        <v>93115</v>
      </c>
      <c r="F78" s="190">
        <v>124150</v>
      </c>
      <c r="G78" s="79"/>
      <c r="H78" s="79"/>
      <c r="I78" s="79"/>
      <c r="J78" s="74"/>
      <c r="K78" s="2"/>
    </row>
    <row r="79" spans="1:11">
      <c r="A79" s="131">
        <v>97</v>
      </c>
      <c r="B79" s="82" t="s">
        <v>1381</v>
      </c>
      <c r="C79" s="17" t="s">
        <v>2611</v>
      </c>
      <c r="D79" s="189">
        <v>87490</v>
      </c>
      <c r="E79" s="189">
        <v>93735</v>
      </c>
      <c r="F79" s="190">
        <v>124980</v>
      </c>
      <c r="G79" s="79"/>
      <c r="H79" s="79"/>
      <c r="I79" s="79"/>
      <c r="J79" s="74"/>
      <c r="K79" s="2"/>
    </row>
    <row r="80" spans="1:11">
      <c r="A80" s="131">
        <v>98</v>
      </c>
      <c r="B80" s="82" t="s">
        <v>1382</v>
      </c>
      <c r="C80" s="17" t="s">
        <v>2612</v>
      </c>
      <c r="D80" s="189">
        <v>88185</v>
      </c>
      <c r="E80" s="189">
        <v>94485</v>
      </c>
      <c r="F80" s="190">
        <v>125980</v>
      </c>
      <c r="G80" s="79"/>
      <c r="H80" s="79"/>
      <c r="I80" s="79"/>
      <c r="J80" s="74"/>
      <c r="K80" s="2"/>
    </row>
    <row r="81" spans="1:11">
      <c r="A81" s="131">
        <v>99</v>
      </c>
      <c r="B81" s="82" t="s">
        <v>1383</v>
      </c>
      <c r="C81" s="17" t="s">
        <v>2613</v>
      </c>
      <c r="D81" s="189">
        <v>88765</v>
      </c>
      <c r="E81" s="189">
        <v>95110</v>
      </c>
      <c r="F81" s="190">
        <v>126810</v>
      </c>
      <c r="G81" s="79"/>
      <c r="H81" s="79"/>
      <c r="I81" s="79"/>
      <c r="J81" s="74"/>
      <c r="K81" s="2"/>
    </row>
    <row r="82" spans="1:11">
      <c r="A82" s="131">
        <v>100</v>
      </c>
      <c r="B82" s="82" t="s">
        <v>1384</v>
      </c>
      <c r="C82" s="17" t="s">
        <v>2614</v>
      </c>
      <c r="D82" s="189">
        <v>89350</v>
      </c>
      <c r="E82" s="189">
        <v>95730</v>
      </c>
      <c r="F82" s="190">
        <v>127640</v>
      </c>
      <c r="G82" s="79"/>
      <c r="H82" s="79"/>
      <c r="I82" s="79"/>
      <c r="J82" s="74"/>
      <c r="K82" s="2"/>
    </row>
    <row r="83" spans="1:11">
      <c r="A83" s="131">
        <v>101</v>
      </c>
      <c r="B83" s="82" t="s">
        <v>1385</v>
      </c>
      <c r="C83" s="17" t="s">
        <v>2615</v>
      </c>
      <c r="D83" s="189">
        <v>89930</v>
      </c>
      <c r="E83" s="189">
        <v>96355</v>
      </c>
      <c r="F83" s="190">
        <v>128475</v>
      </c>
      <c r="G83" s="79"/>
      <c r="H83" s="79"/>
      <c r="I83" s="79"/>
      <c r="J83" s="74"/>
      <c r="K83" s="2"/>
    </row>
    <row r="84" spans="1:11">
      <c r="A84" s="131">
        <v>102</v>
      </c>
      <c r="B84" s="82" t="s">
        <v>1386</v>
      </c>
      <c r="C84" s="17" t="s">
        <v>2616</v>
      </c>
      <c r="D84" s="189">
        <v>90515</v>
      </c>
      <c r="E84" s="189">
        <v>96980</v>
      </c>
      <c r="F84" s="190">
        <v>129305</v>
      </c>
      <c r="G84" s="79"/>
      <c r="H84" s="79"/>
      <c r="I84" s="79"/>
      <c r="J84" s="74"/>
      <c r="K84" s="2"/>
    </row>
    <row r="85" spans="1:11">
      <c r="A85" s="131">
        <v>103</v>
      </c>
      <c r="B85" s="82" t="s">
        <v>1387</v>
      </c>
      <c r="C85" s="17" t="s">
        <v>2617</v>
      </c>
      <c r="D85" s="189">
        <v>91095</v>
      </c>
      <c r="E85" s="189">
        <v>97600</v>
      </c>
      <c r="F85" s="190">
        <v>130135</v>
      </c>
      <c r="G85" s="79"/>
      <c r="H85" s="79"/>
      <c r="I85" s="79"/>
      <c r="J85" s="74"/>
      <c r="K85" s="2"/>
    </row>
    <row r="86" spans="1:11">
      <c r="A86" s="131">
        <v>104</v>
      </c>
      <c r="B86" s="82" t="s">
        <v>1388</v>
      </c>
      <c r="C86" s="17" t="s">
        <v>2618</v>
      </c>
      <c r="D86" s="189">
        <v>91790</v>
      </c>
      <c r="E86" s="189">
        <v>98350</v>
      </c>
      <c r="F86" s="190">
        <v>131130</v>
      </c>
      <c r="G86" s="79"/>
      <c r="H86" s="79"/>
      <c r="I86" s="79"/>
      <c r="J86" s="74"/>
      <c r="K86" s="2"/>
    </row>
    <row r="87" spans="1:11">
      <c r="A87" s="131">
        <v>105</v>
      </c>
      <c r="B87" s="82" t="s">
        <v>1389</v>
      </c>
      <c r="C87" s="17" t="s">
        <v>2619</v>
      </c>
      <c r="D87" s="189">
        <v>92375</v>
      </c>
      <c r="E87" s="189">
        <v>98970</v>
      </c>
      <c r="F87" s="190">
        <v>131965</v>
      </c>
      <c r="G87" s="79"/>
      <c r="H87" s="79"/>
      <c r="I87" s="79"/>
      <c r="J87" s="74"/>
      <c r="K87" s="2"/>
    </row>
    <row r="88" spans="1:11">
      <c r="A88" s="131">
        <v>106</v>
      </c>
      <c r="B88" s="82" t="s">
        <v>1390</v>
      </c>
      <c r="C88" s="17" t="s">
        <v>2620</v>
      </c>
      <c r="D88" s="189">
        <v>92955</v>
      </c>
      <c r="E88" s="189">
        <v>99595</v>
      </c>
      <c r="F88" s="190">
        <v>132795</v>
      </c>
      <c r="G88" s="79"/>
      <c r="H88" s="79"/>
      <c r="I88" s="79"/>
      <c r="J88" s="74"/>
      <c r="K88" s="2"/>
    </row>
    <row r="89" spans="1:11">
      <c r="A89" s="131">
        <v>107</v>
      </c>
      <c r="B89" s="82" t="s">
        <v>1391</v>
      </c>
      <c r="C89" s="17" t="s">
        <v>2621</v>
      </c>
      <c r="D89" s="189">
        <v>93535</v>
      </c>
      <c r="E89" s="189">
        <v>100220</v>
      </c>
      <c r="F89" s="190">
        <v>133625</v>
      </c>
      <c r="G89" s="79"/>
      <c r="H89" s="79"/>
      <c r="I89" s="79"/>
      <c r="J89" s="74"/>
      <c r="K89" s="2"/>
    </row>
    <row r="90" spans="1:11">
      <c r="A90" s="131">
        <v>108</v>
      </c>
      <c r="B90" s="82" t="s">
        <v>1392</v>
      </c>
      <c r="C90" s="17" t="s">
        <v>2622</v>
      </c>
      <c r="D90" s="189">
        <v>94120</v>
      </c>
      <c r="E90" s="189">
        <v>100840</v>
      </c>
      <c r="F90" s="190">
        <v>134455</v>
      </c>
      <c r="G90" s="79"/>
      <c r="H90" s="79"/>
      <c r="I90" s="79"/>
      <c r="J90" s="74"/>
      <c r="K90" s="2"/>
    </row>
    <row r="91" spans="1:11">
      <c r="A91" s="131">
        <v>109</v>
      </c>
      <c r="B91" s="82" t="s">
        <v>1393</v>
      </c>
      <c r="C91" s="17" t="s">
        <v>2623</v>
      </c>
      <c r="D91" s="189">
        <v>94700</v>
      </c>
      <c r="E91" s="189">
        <v>101465</v>
      </c>
      <c r="F91" s="190">
        <v>135285</v>
      </c>
      <c r="G91" s="79"/>
      <c r="H91" s="79"/>
      <c r="I91" s="79"/>
      <c r="J91" s="74"/>
      <c r="K91" s="2"/>
    </row>
    <row r="92" spans="1:11">
      <c r="A92" s="131">
        <v>110</v>
      </c>
      <c r="B92" s="82" t="s">
        <v>1394</v>
      </c>
      <c r="C92" s="17" t="s">
        <v>2624</v>
      </c>
      <c r="D92" s="189">
        <v>95280</v>
      </c>
      <c r="E92" s="189">
        <v>102090</v>
      </c>
      <c r="F92" s="190">
        <v>136120</v>
      </c>
      <c r="G92" s="79"/>
      <c r="H92" s="79"/>
      <c r="I92" s="79"/>
      <c r="J92" s="74"/>
      <c r="K92" s="2"/>
    </row>
    <row r="93" spans="1:11">
      <c r="A93" s="131">
        <v>111</v>
      </c>
      <c r="B93" s="82" t="s">
        <v>1395</v>
      </c>
      <c r="C93" s="17" t="s">
        <v>2625</v>
      </c>
      <c r="D93" s="189">
        <v>95865</v>
      </c>
      <c r="E93" s="189">
        <v>102710</v>
      </c>
      <c r="F93" s="190">
        <v>136950</v>
      </c>
      <c r="G93" s="79"/>
      <c r="H93" s="79"/>
      <c r="I93" s="79"/>
      <c r="J93" s="74"/>
      <c r="K93" s="2"/>
    </row>
    <row r="94" spans="1:11">
      <c r="A94" s="131">
        <v>112</v>
      </c>
      <c r="B94" s="82" t="s">
        <v>1396</v>
      </c>
      <c r="C94" s="17" t="s">
        <v>2626</v>
      </c>
      <c r="D94" s="189">
        <v>96445</v>
      </c>
      <c r="E94" s="189">
        <v>103335</v>
      </c>
      <c r="F94" s="190">
        <v>137780</v>
      </c>
      <c r="G94" s="79"/>
      <c r="H94" s="79"/>
      <c r="I94" s="79"/>
      <c r="J94" s="74"/>
      <c r="K94" s="2"/>
    </row>
    <row r="95" spans="1:11">
      <c r="A95" s="131">
        <v>113</v>
      </c>
      <c r="B95" s="82" t="s">
        <v>1397</v>
      </c>
      <c r="C95" s="17" t="s">
        <v>2627</v>
      </c>
      <c r="D95" s="189">
        <v>97030</v>
      </c>
      <c r="E95" s="189">
        <v>103960</v>
      </c>
      <c r="F95" s="190">
        <v>138610</v>
      </c>
      <c r="G95" s="79"/>
      <c r="H95" s="79"/>
      <c r="I95" s="79"/>
      <c r="J95" s="74"/>
      <c r="K95" s="2"/>
    </row>
    <row r="96" spans="1:11">
      <c r="A96" s="131">
        <v>114</v>
      </c>
      <c r="B96" s="82" t="s">
        <v>1398</v>
      </c>
      <c r="C96" s="17" t="s">
        <v>2628</v>
      </c>
      <c r="D96" s="189">
        <v>97610</v>
      </c>
      <c r="E96" s="189">
        <v>104580</v>
      </c>
      <c r="F96" s="190">
        <v>139440</v>
      </c>
      <c r="G96" s="79"/>
      <c r="H96" s="79"/>
      <c r="I96" s="79"/>
      <c r="J96" s="74"/>
      <c r="K96" s="2"/>
    </row>
    <row r="97" spans="1:11">
      <c r="A97" s="131">
        <v>115</v>
      </c>
      <c r="B97" s="82" t="s">
        <v>1399</v>
      </c>
      <c r="C97" s="17" t="s">
        <v>2629</v>
      </c>
      <c r="D97" s="189">
        <v>98190</v>
      </c>
      <c r="E97" s="189">
        <v>105205</v>
      </c>
      <c r="F97" s="190">
        <v>140275</v>
      </c>
      <c r="G97" s="79"/>
      <c r="H97" s="79"/>
      <c r="I97" s="79"/>
      <c r="J97" s="74"/>
      <c r="K97" s="2"/>
    </row>
    <row r="98" spans="1:11">
      <c r="A98" s="131">
        <v>116</v>
      </c>
      <c r="B98" s="82" t="s">
        <v>1400</v>
      </c>
      <c r="C98" s="17" t="s">
        <v>2630</v>
      </c>
      <c r="D98" s="189">
        <v>98775</v>
      </c>
      <c r="E98" s="189">
        <v>105830</v>
      </c>
      <c r="F98" s="190">
        <v>141105</v>
      </c>
      <c r="G98" s="79"/>
      <c r="H98" s="79"/>
      <c r="I98" s="79"/>
      <c r="J98" s="74"/>
      <c r="K98" s="2"/>
    </row>
    <row r="99" spans="1:11">
      <c r="A99" s="131">
        <v>117</v>
      </c>
      <c r="B99" s="82" t="s">
        <v>1401</v>
      </c>
      <c r="C99" s="17" t="s">
        <v>2631</v>
      </c>
      <c r="D99" s="189">
        <v>99355</v>
      </c>
      <c r="E99" s="189">
        <v>106450</v>
      </c>
      <c r="F99" s="190">
        <v>141935</v>
      </c>
      <c r="G99" s="79"/>
      <c r="H99" s="79"/>
      <c r="I99" s="79"/>
      <c r="J99" s="74"/>
      <c r="K99" s="2"/>
    </row>
    <row r="100" spans="1:11">
      <c r="A100" s="131">
        <v>118</v>
      </c>
      <c r="B100" s="82" t="s">
        <v>1402</v>
      </c>
      <c r="C100" s="17" t="s">
        <v>2632</v>
      </c>
      <c r="D100" s="189">
        <v>99935</v>
      </c>
      <c r="E100" s="189">
        <v>107075</v>
      </c>
      <c r="F100" s="190">
        <v>142765</v>
      </c>
      <c r="G100" s="79"/>
      <c r="H100" s="79"/>
      <c r="I100" s="79"/>
      <c r="J100" s="74"/>
      <c r="K100" s="2"/>
    </row>
    <row r="101" spans="1:11">
      <c r="A101" s="131">
        <v>119</v>
      </c>
      <c r="B101" s="82" t="s">
        <v>1403</v>
      </c>
      <c r="C101" s="17" t="s">
        <v>2633</v>
      </c>
      <c r="D101" s="189">
        <v>100520</v>
      </c>
      <c r="E101" s="189">
        <v>107700</v>
      </c>
      <c r="F101" s="190">
        <v>143595</v>
      </c>
      <c r="G101" s="79"/>
      <c r="H101" s="79"/>
      <c r="I101" s="79"/>
      <c r="J101" s="74"/>
      <c r="K101" s="2"/>
    </row>
    <row r="102" spans="1:11">
      <c r="A102" s="131">
        <v>120</v>
      </c>
      <c r="B102" s="82" t="s">
        <v>1404</v>
      </c>
      <c r="C102" s="17" t="s">
        <v>2634</v>
      </c>
      <c r="D102" s="189">
        <v>101100</v>
      </c>
      <c r="E102" s="189">
        <v>108320</v>
      </c>
      <c r="F102" s="190">
        <v>144430</v>
      </c>
      <c r="G102" s="79"/>
      <c r="H102" s="79"/>
      <c r="I102" s="79"/>
      <c r="J102" s="74"/>
      <c r="K102" s="2"/>
    </row>
    <row r="103" spans="1:11">
      <c r="A103" s="131">
        <v>121</v>
      </c>
      <c r="B103" s="82" t="s">
        <v>1405</v>
      </c>
      <c r="C103" s="17" t="s">
        <v>2635</v>
      </c>
      <c r="D103" s="189">
        <v>101680</v>
      </c>
      <c r="E103" s="189">
        <v>108945</v>
      </c>
      <c r="F103" s="190">
        <v>145260</v>
      </c>
      <c r="G103" s="79"/>
      <c r="H103" s="79"/>
      <c r="I103" s="79"/>
      <c r="J103" s="74"/>
      <c r="K103" s="2"/>
    </row>
    <row r="104" spans="1:11">
      <c r="A104" s="131">
        <v>122</v>
      </c>
      <c r="B104" s="82" t="s">
        <v>1406</v>
      </c>
      <c r="C104" s="17" t="s">
        <v>2636</v>
      </c>
      <c r="D104" s="189">
        <v>102265</v>
      </c>
      <c r="E104" s="189">
        <v>109565</v>
      </c>
      <c r="F104" s="190">
        <v>146090</v>
      </c>
      <c r="G104" s="79"/>
      <c r="H104" s="79"/>
      <c r="I104" s="79"/>
      <c r="J104" s="74"/>
      <c r="K104" s="2"/>
    </row>
    <row r="105" spans="1:11">
      <c r="A105" s="131">
        <v>123</v>
      </c>
      <c r="B105" s="82" t="s">
        <v>1407</v>
      </c>
      <c r="C105" s="17" t="s">
        <v>2637</v>
      </c>
      <c r="D105" s="189">
        <v>102845</v>
      </c>
      <c r="E105" s="189">
        <v>110190</v>
      </c>
      <c r="F105" s="190">
        <v>146920</v>
      </c>
      <c r="G105" s="79"/>
      <c r="H105" s="79"/>
      <c r="I105" s="79"/>
      <c r="J105" s="74"/>
      <c r="K105" s="2"/>
    </row>
    <row r="106" spans="1:11">
      <c r="A106" s="131">
        <v>124</v>
      </c>
      <c r="B106" s="82" t="s">
        <v>1408</v>
      </c>
      <c r="C106" s="17" t="s">
        <v>2638</v>
      </c>
      <c r="D106" s="189">
        <v>103425</v>
      </c>
      <c r="E106" s="189">
        <v>110815</v>
      </c>
      <c r="F106" s="190">
        <v>147750</v>
      </c>
      <c r="G106" s="79"/>
      <c r="H106" s="79"/>
      <c r="I106" s="79"/>
      <c r="J106" s="74"/>
      <c r="K106" s="2"/>
    </row>
    <row r="107" spans="1:11">
      <c r="A107" s="131">
        <v>125</v>
      </c>
      <c r="B107" s="82" t="s">
        <v>1409</v>
      </c>
      <c r="C107" s="17" t="s">
        <v>2639</v>
      </c>
      <c r="D107" s="189">
        <v>104010</v>
      </c>
      <c r="E107" s="189">
        <v>111435</v>
      </c>
      <c r="F107" s="190">
        <v>148585</v>
      </c>
      <c r="G107" s="79"/>
      <c r="H107" s="79"/>
      <c r="I107" s="79"/>
      <c r="J107" s="74"/>
      <c r="K107" s="2"/>
    </row>
    <row r="108" spans="1:11">
      <c r="A108" s="131">
        <v>126</v>
      </c>
      <c r="B108" s="82" t="s">
        <v>1410</v>
      </c>
      <c r="C108" s="17" t="s">
        <v>2640</v>
      </c>
      <c r="D108" s="189">
        <v>104590</v>
      </c>
      <c r="E108" s="189">
        <v>112060</v>
      </c>
      <c r="F108" s="190">
        <v>149415</v>
      </c>
      <c r="G108" s="79"/>
      <c r="H108" s="79"/>
      <c r="I108" s="79"/>
      <c r="J108" s="74"/>
      <c r="K108" s="2"/>
    </row>
    <row r="109" spans="1:11">
      <c r="A109" s="131">
        <v>127</v>
      </c>
      <c r="B109" s="82" t="s">
        <v>1411</v>
      </c>
      <c r="C109" s="17" t="s">
        <v>2641</v>
      </c>
      <c r="D109" s="189">
        <v>105170</v>
      </c>
      <c r="E109" s="189">
        <v>112685</v>
      </c>
      <c r="F109" s="190">
        <v>150245</v>
      </c>
      <c r="G109" s="79"/>
      <c r="H109" s="79"/>
      <c r="I109" s="79"/>
      <c r="J109" s="74"/>
      <c r="K109" s="2"/>
    </row>
    <row r="110" spans="1:11">
      <c r="A110" s="131">
        <v>128</v>
      </c>
      <c r="B110" s="82" t="s">
        <v>1412</v>
      </c>
      <c r="C110" s="17" t="s">
        <v>2642</v>
      </c>
      <c r="D110" s="189">
        <v>105755</v>
      </c>
      <c r="E110" s="189">
        <v>113305</v>
      </c>
      <c r="F110" s="190">
        <v>151075</v>
      </c>
      <c r="G110" s="79"/>
      <c r="H110" s="79"/>
      <c r="I110" s="79"/>
      <c r="J110" s="74"/>
      <c r="K110" s="2"/>
    </row>
    <row r="111" spans="1:11">
      <c r="A111" s="131">
        <v>129</v>
      </c>
      <c r="B111" s="82" t="s">
        <v>1413</v>
      </c>
      <c r="C111" s="17" t="s">
        <v>2643</v>
      </c>
      <c r="D111" s="189">
        <v>106335</v>
      </c>
      <c r="E111" s="189">
        <v>113930</v>
      </c>
      <c r="F111" s="190">
        <v>151905</v>
      </c>
      <c r="G111" s="79"/>
      <c r="H111" s="79"/>
      <c r="I111" s="79"/>
      <c r="J111" s="74"/>
      <c r="K111" s="2"/>
    </row>
    <row r="112" spans="1:11">
      <c r="A112" s="131">
        <v>130</v>
      </c>
      <c r="B112" s="82" t="s">
        <v>1414</v>
      </c>
      <c r="C112" s="17" t="s">
        <v>2644</v>
      </c>
      <c r="D112" s="189">
        <v>106915</v>
      </c>
      <c r="E112" s="189">
        <v>114555</v>
      </c>
      <c r="F112" s="190">
        <v>152740</v>
      </c>
      <c r="G112" s="79"/>
      <c r="H112" s="79"/>
      <c r="I112" s="79"/>
      <c r="J112" s="74"/>
      <c r="K112" s="2"/>
    </row>
    <row r="113" spans="1:11">
      <c r="A113" s="131">
        <v>131</v>
      </c>
      <c r="B113" s="82" t="s">
        <v>1415</v>
      </c>
      <c r="C113" s="17" t="s">
        <v>2645</v>
      </c>
      <c r="D113" s="189">
        <v>107380</v>
      </c>
      <c r="E113" s="189">
        <v>115050</v>
      </c>
      <c r="F113" s="190">
        <v>153405</v>
      </c>
      <c r="G113" s="79"/>
      <c r="H113" s="79"/>
      <c r="I113" s="79"/>
      <c r="J113" s="74"/>
      <c r="K113" s="2"/>
    </row>
    <row r="114" spans="1:11">
      <c r="A114" s="131">
        <v>132</v>
      </c>
      <c r="B114" s="82" t="s">
        <v>1416</v>
      </c>
      <c r="C114" s="17" t="s">
        <v>2646</v>
      </c>
      <c r="D114" s="189">
        <v>107965</v>
      </c>
      <c r="E114" s="189">
        <v>115675</v>
      </c>
      <c r="F114" s="190">
        <v>154235</v>
      </c>
      <c r="G114" s="79"/>
      <c r="H114" s="79"/>
      <c r="I114" s="79"/>
      <c r="J114" s="74"/>
      <c r="K114" s="2"/>
    </row>
    <row r="115" spans="1:11">
      <c r="A115" s="131">
        <v>133</v>
      </c>
      <c r="B115" s="82" t="s">
        <v>1417</v>
      </c>
      <c r="C115" s="17" t="s">
        <v>2647</v>
      </c>
      <c r="D115" s="189">
        <v>108545</v>
      </c>
      <c r="E115" s="189">
        <v>116300</v>
      </c>
      <c r="F115" s="190">
        <v>155065</v>
      </c>
      <c r="G115" s="79"/>
      <c r="H115" s="79"/>
      <c r="I115" s="79"/>
      <c r="J115" s="74"/>
      <c r="K115" s="2"/>
    </row>
    <row r="116" spans="1:11">
      <c r="A116" s="131">
        <v>134</v>
      </c>
      <c r="B116" s="82" t="s">
        <v>1418</v>
      </c>
      <c r="C116" s="17" t="s">
        <v>2648</v>
      </c>
      <c r="D116" s="189">
        <v>109125</v>
      </c>
      <c r="E116" s="189">
        <v>116920</v>
      </c>
      <c r="F116" s="190">
        <v>155895</v>
      </c>
      <c r="G116" s="79"/>
      <c r="H116" s="79"/>
      <c r="I116" s="79"/>
      <c r="J116" s="74"/>
      <c r="K116" s="2"/>
    </row>
    <row r="117" spans="1:11">
      <c r="A117" s="131">
        <v>135</v>
      </c>
      <c r="B117" s="82" t="s">
        <v>1419</v>
      </c>
      <c r="C117" s="17" t="s">
        <v>2649</v>
      </c>
      <c r="D117" s="189">
        <v>109710</v>
      </c>
      <c r="E117" s="189">
        <v>117545</v>
      </c>
      <c r="F117" s="190">
        <v>156725</v>
      </c>
      <c r="G117" s="79"/>
      <c r="H117" s="79"/>
      <c r="I117" s="79"/>
      <c r="J117" s="74"/>
      <c r="K117" s="2"/>
    </row>
    <row r="118" spans="1:11">
      <c r="A118" s="131">
        <v>136</v>
      </c>
      <c r="B118" s="82" t="s">
        <v>1420</v>
      </c>
      <c r="C118" s="17" t="s">
        <v>2650</v>
      </c>
      <c r="D118" s="189">
        <v>110290</v>
      </c>
      <c r="E118" s="189">
        <v>118170</v>
      </c>
      <c r="F118" s="190">
        <v>157560</v>
      </c>
      <c r="G118" s="79"/>
      <c r="H118" s="79"/>
      <c r="I118" s="79"/>
      <c r="J118" s="74"/>
      <c r="K118" s="2"/>
    </row>
    <row r="119" spans="1:11">
      <c r="A119" s="131">
        <v>137</v>
      </c>
      <c r="B119" s="82" t="s">
        <v>1421</v>
      </c>
      <c r="C119" s="17" t="s">
        <v>2651</v>
      </c>
      <c r="D119" s="189">
        <v>110870</v>
      </c>
      <c r="E119" s="189">
        <v>118790</v>
      </c>
      <c r="F119" s="190">
        <v>158390</v>
      </c>
      <c r="G119" s="79"/>
      <c r="H119" s="79"/>
      <c r="I119" s="79"/>
      <c r="J119" s="74"/>
      <c r="K119" s="2"/>
    </row>
    <row r="120" spans="1:11">
      <c r="A120" s="131">
        <v>138</v>
      </c>
      <c r="B120" s="82" t="s">
        <v>1422</v>
      </c>
      <c r="C120" s="17" t="s">
        <v>2652</v>
      </c>
      <c r="D120" s="189">
        <v>111335</v>
      </c>
      <c r="E120" s="189">
        <v>119290</v>
      </c>
      <c r="F120" s="190">
        <v>159055</v>
      </c>
      <c r="G120" s="79"/>
      <c r="H120" s="79"/>
      <c r="I120" s="79"/>
      <c r="J120" s="74"/>
      <c r="K120" s="2"/>
    </row>
    <row r="121" spans="1:11">
      <c r="A121" s="131">
        <v>139</v>
      </c>
      <c r="B121" s="82" t="s">
        <v>1423</v>
      </c>
      <c r="C121" s="17" t="s">
        <v>2653</v>
      </c>
      <c r="D121" s="189">
        <v>111920</v>
      </c>
      <c r="E121" s="189">
        <v>119915</v>
      </c>
      <c r="F121" s="190">
        <v>159885</v>
      </c>
      <c r="G121" s="79"/>
      <c r="H121" s="79"/>
      <c r="I121" s="79"/>
      <c r="J121" s="74"/>
      <c r="K121" s="2"/>
    </row>
    <row r="122" spans="1:11">
      <c r="A122" s="131">
        <v>140</v>
      </c>
      <c r="B122" s="82" t="s">
        <v>1424</v>
      </c>
      <c r="C122" s="17" t="s">
        <v>2654</v>
      </c>
      <c r="D122" s="189">
        <v>112500</v>
      </c>
      <c r="E122" s="189">
        <v>120535</v>
      </c>
      <c r="F122" s="190">
        <v>160715</v>
      </c>
      <c r="G122" s="79"/>
      <c r="H122" s="79"/>
      <c r="I122" s="79"/>
      <c r="J122" s="74"/>
      <c r="K122" s="2"/>
    </row>
    <row r="123" spans="1:11">
      <c r="A123" s="131">
        <v>141</v>
      </c>
      <c r="B123" s="82" t="s">
        <v>1425</v>
      </c>
      <c r="C123" s="17" t="s">
        <v>2655</v>
      </c>
      <c r="D123" s="189">
        <v>113080</v>
      </c>
      <c r="E123" s="189">
        <v>121160</v>
      </c>
      <c r="F123" s="190">
        <v>161545</v>
      </c>
      <c r="G123" s="79"/>
      <c r="H123" s="79"/>
      <c r="I123" s="79"/>
      <c r="J123" s="74"/>
      <c r="K123" s="2"/>
    </row>
    <row r="124" spans="1:11">
      <c r="A124" s="131">
        <v>142</v>
      </c>
      <c r="B124" s="82" t="s">
        <v>1426</v>
      </c>
      <c r="C124" s="17" t="s">
        <v>2656</v>
      </c>
      <c r="D124" s="189">
        <v>113665</v>
      </c>
      <c r="E124" s="189">
        <v>121785</v>
      </c>
      <c r="F124" s="190">
        <v>162375</v>
      </c>
      <c r="G124" s="79"/>
      <c r="H124" s="79"/>
      <c r="I124" s="79"/>
      <c r="J124" s="74"/>
      <c r="K124" s="2"/>
    </row>
    <row r="125" spans="1:11">
      <c r="A125" s="131">
        <v>143</v>
      </c>
      <c r="B125" s="82" t="s">
        <v>1427</v>
      </c>
      <c r="C125" s="17" t="s">
        <v>2657</v>
      </c>
      <c r="D125" s="189">
        <v>114245</v>
      </c>
      <c r="E125" s="189">
        <v>122405</v>
      </c>
      <c r="F125" s="190">
        <v>163210</v>
      </c>
      <c r="G125" s="79"/>
      <c r="H125" s="79"/>
      <c r="I125" s="79"/>
      <c r="J125" s="74"/>
      <c r="K125" s="2"/>
    </row>
    <row r="126" spans="1:11">
      <c r="A126" s="131">
        <v>144</v>
      </c>
      <c r="B126" s="82" t="s">
        <v>1428</v>
      </c>
      <c r="C126" s="17" t="s">
        <v>2658</v>
      </c>
      <c r="D126" s="189">
        <v>114710</v>
      </c>
      <c r="E126" s="189">
        <v>122905</v>
      </c>
      <c r="F126" s="190">
        <v>163875</v>
      </c>
      <c r="G126" s="79"/>
      <c r="H126" s="79"/>
      <c r="I126" s="79"/>
      <c r="J126" s="74"/>
      <c r="K126" s="2"/>
    </row>
    <row r="127" spans="1:11">
      <c r="A127" s="131">
        <v>145</v>
      </c>
      <c r="B127" s="82" t="s">
        <v>1429</v>
      </c>
      <c r="C127" s="17" t="s">
        <v>2659</v>
      </c>
      <c r="D127" s="189">
        <v>115295</v>
      </c>
      <c r="E127" s="189">
        <v>123530</v>
      </c>
      <c r="F127" s="190">
        <v>164705</v>
      </c>
      <c r="G127" s="79"/>
      <c r="H127" s="79"/>
      <c r="I127" s="79"/>
      <c r="J127" s="74"/>
      <c r="K127" s="2"/>
    </row>
    <row r="128" spans="1:11">
      <c r="A128" s="131">
        <v>146</v>
      </c>
      <c r="B128" s="82" t="s">
        <v>1430</v>
      </c>
      <c r="C128" s="17" t="s">
        <v>2660</v>
      </c>
      <c r="D128" s="189">
        <v>115875</v>
      </c>
      <c r="E128" s="189">
        <v>124150</v>
      </c>
      <c r="F128" s="190">
        <v>165535</v>
      </c>
      <c r="G128" s="79"/>
      <c r="H128" s="79"/>
      <c r="I128" s="79"/>
      <c r="J128" s="74"/>
      <c r="K128" s="2"/>
    </row>
    <row r="129" spans="1:11">
      <c r="A129" s="131">
        <v>147</v>
      </c>
      <c r="B129" s="82" t="s">
        <v>1431</v>
      </c>
      <c r="C129" s="17" t="s">
        <v>2661</v>
      </c>
      <c r="D129" s="189">
        <v>116455</v>
      </c>
      <c r="E129" s="189">
        <v>124775</v>
      </c>
      <c r="F129" s="190">
        <v>166365</v>
      </c>
      <c r="G129" s="79"/>
      <c r="H129" s="79"/>
      <c r="I129" s="79"/>
      <c r="J129" s="74"/>
      <c r="K129" s="2"/>
    </row>
    <row r="130" spans="1:11">
      <c r="A130" s="131">
        <v>148</v>
      </c>
      <c r="B130" s="82" t="s">
        <v>1432</v>
      </c>
      <c r="C130" s="17" t="s">
        <v>2662</v>
      </c>
      <c r="D130" s="189">
        <v>116920</v>
      </c>
      <c r="E130" s="189">
        <v>125275</v>
      </c>
      <c r="F130" s="190">
        <v>167030</v>
      </c>
      <c r="G130" s="79"/>
      <c r="H130" s="79"/>
      <c r="I130" s="79"/>
      <c r="J130" s="74"/>
      <c r="K130" s="2"/>
    </row>
    <row r="131" spans="1:11">
      <c r="A131" s="131">
        <v>149</v>
      </c>
      <c r="B131" s="82" t="s">
        <v>1433</v>
      </c>
      <c r="C131" s="17" t="s">
        <v>2663</v>
      </c>
      <c r="D131" s="189">
        <v>117505</v>
      </c>
      <c r="E131" s="189">
        <v>125895</v>
      </c>
      <c r="F131" s="190">
        <v>167860</v>
      </c>
      <c r="G131" s="79"/>
      <c r="H131" s="79"/>
      <c r="I131" s="79"/>
      <c r="J131" s="74"/>
      <c r="K131" s="2"/>
    </row>
    <row r="132" spans="1:11">
      <c r="A132" s="131">
        <v>150</v>
      </c>
      <c r="B132" s="82" t="s">
        <v>1434</v>
      </c>
      <c r="C132" s="17" t="s">
        <v>2664</v>
      </c>
      <c r="D132" s="189">
        <v>118085</v>
      </c>
      <c r="E132" s="189">
        <v>126520</v>
      </c>
      <c r="F132" s="190">
        <v>168695</v>
      </c>
      <c r="G132" s="79"/>
      <c r="H132" s="79"/>
      <c r="I132" s="79"/>
      <c r="J132" s="74"/>
      <c r="K132" s="2"/>
    </row>
    <row r="133" spans="1:11">
      <c r="A133" s="131">
        <v>151</v>
      </c>
      <c r="B133" s="82" t="s">
        <v>1435</v>
      </c>
      <c r="C133" s="17" t="s">
        <v>2665</v>
      </c>
      <c r="D133" s="189">
        <v>118665</v>
      </c>
      <c r="E133" s="189">
        <v>127145</v>
      </c>
      <c r="F133" s="190">
        <v>169525</v>
      </c>
      <c r="G133" s="79"/>
      <c r="H133" s="79"/>
      <c r="I133" s="79"/>
      <c r="J133" s="74"/>
      <c r="K133" s="2"/>
    </row>
    <row r="134" spans="1:11">
      <c r="A134" s="131">
        <v>152</v>
      </c>
      <c r="B134" s="82" t="s">
        <v>1436</v>
      </c>
      <c r="C134" s="17" t="s">
        <v>2666</v>
      </c>
      <c r="D134" s="189">
        <v>119250</v>
      </c>
      <c r="E134" s="189">
        <v>127765</v>
      </c>
      <c r="F134" s="190">
        <v>170355</v>
      </c>
      <c r="G134" s="79"/>
      <c r="H134" s="79"/>
      <c r="I134" s="79"/>
      <c r="J134" s="74"/>
      <c r="K134" s="2"/>
    </row>
    <row r="135" spans="1:11">
      <c r="A135" s="131">
        <v>153</v>
      </c>
      <c r="B135" s="82" t="s">
        <v>1437</v>
      </c>
      <c r="C135" s="17" t="s">
        <v>2667</v>
      </c>
      <c r="D135" s="189">
        <v>119715</v>
      </c>
      <c r="E135" s="189">
        <v>128265</v>
      </c>
      <c r="F135" s="190">
        <v>171020</v>
      </c>
      <c r="G135" s="79"/>
      <c r="H135" s="79"/>
      <c r="I135" s="79"/>
      <c r="J135" s="74"/>
      <c r="K135" s="2"/>
    </row>
    <row r="136" spans="1:11">
      <c r="A136" s="131">
        <v>154</v>
      </c>
      <c r="B136" s="82" t="s">
        <v>1438</v>
      </c>
      <c r="C136" s="17" t="s">
        <v>2668</v>
      </c>
      <c r="D136" s="189">
        <v>120295</v>
      </c>
      <c r="E136" s="189">
        <v>128890</v>
      </c>
      <c r="F136" s="190">
        <v>171850</v>
      </c>
      <c r="G136" s="79"/>
      <c r="H136" s="79"/>
      <c r="I136" s="79"/>
      <c r="J136" s="74"/>
      <c r="K136" s="2"/>
    </row>
    <row r="137" spans="1:11">
      <c r="A137" s="131">
        <v>155</v>
      </c>
      <c r="B137" s="82" t="s">
        <v>1439</v>
      </c>
      <c r="C137" s="17" t="s">
        <v>2669</v>
      </c>
      <c r="D137" s="189">
        <v>120875</v>
      </c>
      <c r="E137" s="189">
        <v>129510</v>
      </c>
      <c r="F137" s="190">
        <v>172680</v>
      </c>
      <c r="G137" s="79"/>
      <c r="H137" s="79"/>
      <c r="I137" s="79"/>
      <c r="J137" s="74"/>
      <c r="K137" s="2"/>
    </row>
    <row r="138" spans="1:11">
      <c r="A138" s="131">
        <v>156</v>
      </c>
      <c r="B138" s="82" t="s">
        <v>1440</v>
      </c>
      <c r="C138" s="17" t="s">
        <v>2670</v>
      </c>
      <c r="D138" s="189">
        <v>121345</v>
      </c>
      <c r="E138" s="189">
        <v>130010</v>
      </c>
      <c r="F138" s="190">
        <v>173345</v>
      </c>
      <c r="G138" s="79"/>
      <c r="H138" s="79"/>
      <c r="I138" s="79"/>
      <c r="J138" s="74"/>
      <c r="K138" s="2"/>
    </row>
    <row r="139" spans="1:11">
      <c r="A139" s="131">
        <v>157</v>
      </c>
      <c r="B139" s="82" t="s">
        <v>1441</v>
      </c>
      <c r="C139" s="17" t="s">
        <v>2671</v>
      </c>
      <c r="D139" s="189">
        <v>121925</v>
      </c>
      <c r="E139" s="189">
        <v>130635</v>
      </c>
      <c r="F139" s="190">
        <v>174180</v>
      </c>
      <c r="G139" s="79"/>
      <c r="H139" s="79"/>
      <c r="I139" s="79"/>
      <c r="J139" s="74"/>
      <c r="K139" s="2"/>
    </row>
    <row r="140" spans="1:11">
      <c r="A140" s="131">
        <v>158</v>
      </c>
      <c r="B140" s="82" t="s">
        <v>1442</v>
      </c>
      <c r="C140" s="17" t="s">
        <v>2672</v>
      </c>
      <c r="D140" s="189">
        <v>122505</v>
      </c>
      <c r="E140" s="189">
        <v>131255</v>
      </c>
      <c r="F140" s="190">
        <v>175010</v>
      </c>
      <c r="G140" s="79"/>
      <c r="H140" s="79"/>
      <c r="I140" s="79"/>
      <c r="J140" s="74"/>
      <c r="K140" s="2"/>
    </row>
    <row r="141" spans="1:11">
      <c r="A141" s="131">
        <v>159</v>
      </c>
      <c r="B141" s="82" t="s">
        <v>1443</v>
      </c>
      <c r="C141" s="17" t="s">
        <v>2673</v>
      </c>
      <c r="D141" s="189">
        <v>123090</v>
      </c>
      <c r="E141" s="189">
        <v>131880</v>
      </c>
      <c r="F141" s="190">
        <v>175840</v>
      </c>
      <c r="G141" s="79"/>
      <c r="H141" s="79"/>
      <c r="I141" s="79"/>
      <c r="J141" s="74"/>
      <c r="K141" s="2"/>
    </row>
    <row r="142" spans="1:11">
      <c r="A142" s="131">
        <v>160</v>
      </c>
      <c r="B142" s="82" t="s">
        <v>1444</v>
      </c>
      <c r="C142" s="17" t="s">
        <v>2674</v>
      </c>
      <c r="D142" s="189">
        <v>123555</v>
      </c>
      <c r="E142" s="189">
        <v>132380</v>
      </c>
      <c r="F142" s="190">
        <v>176505</v>
      </c>
      <c r="G142" s="79"/>
      <c r="H142" s="79"/>
      <c r="I142" s="79"/>
      <c r="J142" s="74"/>
      <c r="K142" s="2"/>
    </row>
    <row r="143" spans="1:11">
      <c r="A143" s="131">
        <v>161</v>
      </c>
      <c r="B143" s="82" t="s">
        <v>1445</v>
      </c>
      <c r="C143" s="17" t="s">
        <v>2675</v>
      </c>
      <c r="D143" s="189">
        <v>124135</v>
      </c>
      <c r="E143" s="189">
        <v>133000</v>
      </c>
      <c r="F143" s="190">
        <v>177335</v>
      </c>
      <c r="G143" s="79"/>
      <c r="H143" s="79"/>
      <c r="I143" s="79"/>
      <c r="J143" s="74"/>
      <c r="K143" s="2"/>
    </row>
    <row r="144" spans="1:11">
      <c r="A144" s="131">
        <v>162</v>
      </c>
      <c r="B144" s="82" t="s">
        <v>1446</v>
      </c>
      <c r="C144" s="17" t="s">
        <v>2676</v>
      </c>
      <c r="D144" s="189">
        <v>124715</v>
      </c>
      <c r="E144" s="189">
        <v>133625</v>
      </c>
      <c r="F144" s="190">
        <v>178165</v>
      </c>
      <c r="G144" s="79"/>
      <c r="H144" s="79"/>
      <c r="I144" s="79"/>
      <c r="J144" s="74"/>
      <c r="K144" s="2"/>
    </row>
    <row r="145" spans="1:11">
      <c r="A145" s="131">
        <v>163</v>
      </c>
      <c r="B145" s="82" t="s">
        <v>1447</v>
      </c>
      <c r="C145" s="17" t="s">
        <v>2677</v>
      </c>
      <c r="D145" s="189">
        <v>125180</v>
      </c>
      <c r="E145" s="189">
        <v>134125</v>
      </c>
      <c r="F145" s="190">
        <v>178830</v>
      </c>
      <c r="G145" s="79"/>
      <c r="H145" s="79"/>
      <c r="I145" s="79"/>
      <c r="J145" s="74"/>
      <c r="K145" s="2"/>
    </row>
    <row r="146" spans="1:11">
      <c r="A146" s="131">
        <v>164</v>
      </c>
      <c r="B146" s="82" t="s">
        <v>1448</v>
      </c>
      <c r="C146" s="17" t="s">
        <v>2678</v>
      </c>
      <c r="D146" s="189">
        <v>125765</v>
      </c>
      <c r="E146" s="189">
        <v>134745</v>
      </c>
      <c r="F146" s="190">
        <v>179660</v>
      </c>
      <c r="G146" s="79"/>
      <c r="H146" s="79"/>
      <c r="I146" s="79"/>
      <c r="J146" s="74"/>
      <c r="K146" s="2"/>
    </row>
    <row r="147" spans="1:11">
      <c r="A147" s="131">
        <v>165</v>
      </c>
      <c r="B147" s="82" t="s">
        <v>1449</v>
      </c>
      <c r="C147" s="17" t="s">
        <v>2679</v>
      </c>
      <c r="D147" s="189">
        <v>126345</v>
      </c>
      <c r="E147" s="189">
        <v>135370</v>
      </c>
      <c r="F147" s="190">
        <v>180495</v>
      </c>
      <c r="G147" s="79"/>
      <c r="H147" s="79"/>
      <c r="I147" s="79"/>
      <c r="J147" s="74"/>
      <c r="K147" s="2"/>
    </row>
    <row r="148" spans="1:11">
      <c r="A148" s="131">
        <v>166</v>
      </c>
      <c r="B148" s="82" t="s">
        <v>1450</v>
      </c>
      <c r="C148" s="17" t="s">
        <v>2680</v>
      </c>
      <c r="D148" s="189">
        <v>126810</v>
      </c>
      <c r="E148" s="189">
        <v>135870</v>
      </c>
      <c r="F148" s="190">
        <v>181160</v>
      </c>
      <c r="G148" s="79"/>
      <c r="H148" s="79"/>
      <c r="I148" s="79"/>
      <c r="J148" s="74"/>
      <c r="K148" s="2"/>
    </row>
    <row r="149" spans="1:11">
      <c r="A149" s="131">
        <v>167</v>
      </c>
      <c r="B149" s="82" t="s">
        <v>1451</v>
      </c>
      <c r="C149" s="17" t="s">
        <v>2681</v>
      </c>
      <c r="D149" s="189">
        <v>127390</v>
      </c>
      <c r="E149" s="189">
        <v>136490</v>
      </c>
      <c r="F149" s="190">
        <v>181990</v>
      </c>
      <c r="G149" s="79"/>
      <c r="H149" s="79"/>
      <c r="I149" s="79"/>
      <c r="J149" s="74"/>
      <c r="K149" s="2"/>
    </row>
    <row r="150" spans="1:11">
      <c r="A150" s="131">
        <v>168</v>
      </c>
      <c r="B150" s="82" t="s">
        <v>1452</v>
      </c>
      <c r="C150" s="17" t="s">
        <v>2682</v>
      </c>
      <c r="D150" s="189">
        <v>127975</v>
      </c>
      <c r="E150" s="189">
        <v>137115</v>
      </c>
      <c r="F150" s="190">
        <v>182820</v>
      </c>
      <c r="G150" s="79"/>
      <c r="H150" s="79"/>
      <c r="I150" s="79"/>
      <c r="J150" s="74"/>
      <c r="K150" s="2"/>
    </row>
    <row r="151" spans="1:11">
      <c r="A151" s="131">
        <v>169</v>
      </c>
      <c r="B151" s="82" t="s">
        <v>1453</v>
      </c>
      <c r="C151" s="17" t="s">
        <v>2683</v>
      </c>
      <c r="D151" s="189">
        <v>128440</v>
      </c>
      <c r="E151" s="189">
        <v>137615</v>
      </c>
      <c r="F151" s="190">
        <v>183485</v>
      </c>
      <c r="G151" s="79"/>
      <c r="H151" s="79"/>
      <c r="I151" s="79"/>
      <c r="J151" s="74"/>
      <c r="K151" s="2"/>
    </row>
    <row r="152" spans="1:11">
      <c r="A152" s="131">
        <v>170</v>
      </c>
      <c r="B152" s="82" t="s">
        <v>1454</v>
      </c>
      <c r="C152" s="17" t="s">
        <v>2684</v>
      </c>
      <c r="D152" s="189">
        <v>129020</v>
      </c>
      <c r="E152" s="189">
        <v>138235</v>
      </c>
      <c r="F152" s="190">
        <v>184315</v>
      </c>
      <c r="G152" s="79"/>
      <c r="H152" s="79"/>
      <c r="I152" s="79"/>
      <c r="J152" s="74"/>
      <c r="K152" s="2"/>
    </row>
    <row r="153" spans="1:11">
      <c r="A153" s="131">
        <v>171</v>
      </c>
      <c r="B153" s="82" t="s">
        <v>1455</v>
      </c>
      <c r="C153" s="17" t="s">
        <v>2685</v>
      </c>
      <c r="D153" s="189">
        <v>129605</v>
      </c>
      <c r="E153" s="189">
        <v>138860</v>
      </c>
      <c r="F153" s="190">
        <v>185145</v>
      </c>
      <c r="G153" s="79"/>
      <c r="H153" s="79"/>
      <c r="I153" s="79"/>
      <c r="J153" s="74"/>
      <c r="K153" s="2"/>
    </row>
    <row r="154" spans="1:11">
      <c r="A154" s="131">
        <v>172</v>
      </c>
      <c r="B154" s="82" t="s">
        <v>1456</v>
      </c>
      <c r="C154" s="17" t="s">
        <v>2686</v>
      </c>
      <c r="D154" s="189">
        <v>130070</v>
      </c>
      <c r="E154" s="189">
        <v>139360</v>
      </c>
      <c r="F154" s="190">
        <v>185810</v>
      </c>
      <c r="G154" s="79"/>
      <c r="H154" s="79"/>
      <c r="I154" s="79"/>
      <c r="J154" s="74"/>
      <c r="K154" s="2"/>
    </row>
    <row r="155" spans="1:11">
      <c r="A155" s="131">
        <v>173</v>
      </c>
      <c r="B155" s="82" t="s">
        <v>1457</v>
      </c>
      <c r="C155" s="17" t="s">
        <v>2687</v>
      </c>
      <c r="D155" s="189">
        <v>130650</v>
      </c>
      <c r="E155" s="189">
        <v>139980</v>
      </c>
      <c r="F155" s="190">
        <v>186645</v>
      </c>
      <c r="G155" s="79"/>
      <c r="H155" s="79"/>
      <c r="I155" s="79"/>
      <c r="J155" s="74"/>
      <c r="K155" s="2"/>
    </row>
    <row r="156" spans="1:11">
      <c r="A156" s="131">
        <v>174</v>
      </c>
      <c r="B156" s="82" t="s">
        <v>1458</v>
      </c>
      <c r="C156" s="17" t="s">
        <v>2688</v>
      </c>
      <c r="D156" s="189">
        <v>131115</v>
      </c>
      <c r="E156" s="189">
        <v>140480</v>
      </c>
      <c r="F156" s="190">
        <v>187305</v>
      </c>
      <c r="G156" s="79"/>
      <c r="H156" s="79"/>
      <c r="I156" s="79"/>
      <c r="J156" s="74"/>
      <c r="K156" s="2"/>
    </row>
    <row r="157" spans="1:11">
      <c r="A157" s="131">
        <v>175</v>
      </c>
      <c r="B157" s="82" t="s">
        <v>1459</v>
      </c>
      <c r="C157" s="17" t="s">
        <v>2689</v>
      </c>
      <c r="D157" s="189">
        <v>131695</v>
      </c>
      <c r="E157" s="189">
        <v>141105</v>
      </c>
      <c r="F157" s="190">
        <v>188140</v>
      </c>
      <c r="G157" s="79"/>
      <c r="H157" s="79"/>
      <c r="I157" s="79"/>
      <c r="J157" s="74"/>
      <c r="K157" s="2"/>
    </row>
    <row r="158" spans="1:11">
      <c r="A158" s="131">
        <v>176</v>
      </c>
      <c r="B158" s="82" t="s">
        <v>1460</v>
      </c>
      <c r="C158" s="17" t="s">
        <v>2690</v>
      </c>
      <c r="D158" s="189">
        <v>132280</v>
      </c>
      <c r="E158" s="189">
        <v>141725</v>
      </c>
      <c r="F158" s="190">
        <v>188970</v>
      </c>
      <c r="G158" s="79"/>
      <c r="H158" s="79"/>
      <c r="I158" s="79"/>
      <c r="J158" s="74"/>
      <c r="K158" s="2"/>
    </row>
    <row r="159" spans="1:11">
      <c r="A159" s="131">
        <v>177</v>
      </c>
      <c r="B159" s="82" t="s">
        <v>1461</v>
      </c>
      <c r="C159" s="17" t="s">
        <v>2691</v>
      </c>
      <c r="D159" s="189">
        <v>132745</v>
      </c>
      <c r="E159" s="189">
        <v>142225</v>
      </c>
      <c r="F159" s="190">
        <v>189635</v>
      </c>
      <c r="G159" s="79"/>
      <c r="H159" s="79"/>
      <c r="I159" s="79"/>
      <c r="J159" s="74"/>
      <c r="K159" s="2"/>
    </row>
    <row r="160" spans="1:11">
      <c r="A160" s="131">
        <v>178</v>
      </c>
      <c r="B160" s="82" t="s">
        <v>1462</v>
      </c>
      <c r="C160" s="17" t="s">
        <v>2692</v>
      </c>
      <c r="D160" s="189">
        <v>133325</v>
      </c>
      <c r="E160" s="189">
        <v>142850</v>
      </c>
      <c r="F160" s="190">
        <v>190465</v>
      </c>
      <c r="G160" s="79"/>
      <c r="H160" s="79"/>
      <c r="I160" s="79"/>
      <c r="J160" s="74"/>
      <c r="K160" s="2"/>
    </row>
    <row r="161" spans="1:11">
      <c r="A161" s="131">
        <v>179</v>
      </c>
      <c r="B161" s="82" t="s">
        <v>1463</v>
      </c>
      <c r="C161" s="17" t="s">
        <v>2693</v>
      </c>
      <c r="D161" s="189">
        <v>133790</v>
      </c>
      <c r="E161" s="189">
        <v>143350</v>
      </c>
      <c r="F161" s="190">
        <v>191130</v>
      </c>
      <c r="G161" s="79"/>
      <c r="H161" s="79"/>
      <c r="I161" s="79"/>
      <c r="J161" s="74"/>
      <c r="K161" s="2"/>
    </row>
    <row r="162" spans="1:11">
      <c r="A162" s="131">
        <v>180</v>
      </c>
      <c r="B162" s="82" t="s">
        <v>1464</v>
      </c>
      <c r="C162" s="17" t="s">
        <v>2694</v>
      </c>
      <c r="D162" s="189">
        <v>134375</v>
      </c>
      <c r="E162" s="189">
        <v>143970</v>
      </c>
      <c r="F162" s="190">
        <v>191960</v>
      </c>
      <c r="G162" s="79"/>
      <c r="H162" s="79"/>
      <c r="I162" s="79"/>
      <c r="J162" s="74"/>
      <c r="K162" s="2"/>
    </row>
    <row r="163" spans="1:11">
      <c r="A163" s="131">
        <v>181</v>
      </c>
      <c r="B163" s="82" t="s">
        <v>1465</v>
      </c>
      <c r="C163" s="17" t="s">
        <v>2695</v>
      </c>
      <c r="D163" s="189">
        <v>134955</v>
      </c>
      <c r="E163" s="189">
        <v>144595</v>
      </c>
      <c r="F163" s="190">
        <v>192790</v>
      </c>
      <c r="G163" s="79"/>
      <c r="H163" s="79"/>
      <c r="I163" s="79"/>
      <c r="J163" s="74"/>
      <c r="K163" s="2"/>
    </row>
    <row r="164" spans="1:11">
      <c r="A164" s="131">
        <v>182</v>
      </c>
      <c r="B164" s="82" t="s">
        <v>1466</v>
      </c>
      <c r="C164" s="17" t="s">
        <v>2696</v>
      </c>
      <c r="D164" s="189">
        <v>135420</v>
      </c>
      <c r="E164" s="189">
        <v>145095</v>
      </c>
      <c r="F164" s="190">
        <v>193455</v>
      </c>
      <c r="G164" s="79"/>
      <c r="H164" s="79"/>
      <c r="I164" s="79"/>
      <c r="J164" s="74"/>
      <c r="K164" s="2"/>
    </row>
    <row r="165" spans="1:11">
      <c r="A165" s="131">
        <v>183</v>
      </c>
      <c r="B165" s="82" t="s">
        <v>1467</v>
      </c>
      <c r="C165" s="17" t="s">
        <v>2697</v>
      </c>
      <c r="D165" s="189">
        <v>136000</v>
      </c>
      <c r="E165" s="189">
        <v>145715</v>
      </c>
      <c r="F165" s="190">
        <v>194290</v>
      </c>
      <c r="G165" s="79"/>
      <c r="H165" s="79"/>
      <c r="I165" s="79"/>
      <c r="J165" s="74"/>
      <c r="K165" s="2"/>
    </row>
    <row r="166" spans="1:11">
      <c r="A166" s="131">
        <v>184</v>
      </c>
      <c r="B166" s="82" t="s">
        <v>1468</v>
      </c>
      <c r="C166" s="17" t="s">
        <v>2698</v>
      </c>
      <c r="D166" s="189">
        <v>136465</v>
      </c>
      <c r="E166" s="189">
        <v>146215</v>
      </c>
      <c r="F166" s="190">
        <v>194955</v>
      </c>
      <c r="G166" s="79"/>
      <c r="H166" s="79"/>
      <c r="I166" s="79"/>
      <c r="J166" s="74"/>
      <c r="K166" s="2"/>
    </row>
    <row r="167" spans="1:11">
      <c r="A167" s="131">
        <v>185</v>
      </c>
      <c r="B167" s="82" t="s">
        <v>1469</v>
      </c>
      <c r="C167" s="17" t="s">
        <v>2699</v>
      </c>
      <c r="D167" s="189">
        <v>137050</v>
      </c>
      <c r="E167" s="189">
        <v>146840</v>
      </c>
      <c r="F167" s="190">
        <v>195785</v>
      </c>
      <c r="G167" s="79"/>
      <c r="H167" s="79"/>
      <c r="I167" s="79"/>
      <c r="J167" s="74"/>
      <c r="K167" s="2"/>
    </row>
    <row r="168" spans="1:11">
      <c r="A168" s="131">
        <v>186</v>
      </c>
      <c r="B168" s="82" t="s">
        <v>1470</v>
      </c>
      <c r="C168" s="17" t="s">
        <v>2700</v>
      </c>
      <c r="D168" s="189">
        <v>137515</v>
      </c>
      <c r="E168" s="189">
        <v>147335</v>
      </c>
      <c r="F168" s="190">
        <v>196450</v>
      </c>
      <c r="G168" s="79"/>
      <c r="H168" s="79"/>
      <c r="I168" s="79"/>
      <c r="J168" s="74"/>
      <c r="K168" s="2"/>
    </row>
    <row r="169" spans="1:11">
      <c r="A169" s="131">
        <v>187</v>
      </c>
      <c r="B169" s="82" t="s">
        <v>1471</v>
      </c>
      <c r="C169" s="17" t="s">
        <v>2701</v>
      </c>
      <c r="D169" s="189">
        <v>138095</v>
      </c>
      <c r="E169" s="189">
        <v>147960</v>
      </c>
      <c r="F169" s="190">
        <v>197280</v>
      </c>
      <c r="G169" s="79"/>
      <c r="H169" s="79"/>
      <c r="I169" s="79"/>
      <c r="J169" s="74"/>
      <c r="K169" s="2"/>
    </row>
    <row r="170" spans="1:11">
      <c r="A170" s="131">
        <v>188</v>
      </c>
      <c r="B170" s="82" t="s">
        <v>1472</v>
      </c>
      <c r="C170" s="17" t="s">
        <v>2702</v>
      </c>
      <c r="D170" s="189">
        <v>138675</v>
      </c>
      <c r="E170" s="189">
        <v>148585</v>
      </c>
      <c r="F170" s="190">
        <v>198110</v>
      </c>
      <c r="G170" s="79"/>
      <c r="H170" s="79"/>
      <c r="I170" s="79"/>
      <c r="J170" s="74"/>
      <c r="K170" s="2"/>
    </row>
    <row r="171" spans="1:11">
      <c r="A171" s="131">
        <v>189</v>
      </c>
      <c r="B171" s="82" t="s">
        <v>1473</v>
      </c>
      <c r="C171" s="17" t="s">
        <v>2703</v>
      </c>
      <c r="D171" s="189">
        <v>139145</v>
      </c>
      <c r="E171" s="189">
        <v>149080</v>
      </c>
      <c r="F171" s="190">
        <v>198775</v>
      </c>
      <c r="G171" s="79"/>
      <c r="H171" s="79"/>
      <c r="I171" s="79"/>
      <c r="J171" s="74"/>
      <c r="K171" s="2"/>
    </row>
    <row r="172" spans="1:11">
      <c r="A172" s="131">
        <v>190</v>
      </c>
      <c r="B172" s="82" t="s">
        <v>1474</v>
      </c>
      <c r="C172" s="17" t="s">
        <v>2704</v>
      </c>
      <c r="D172" s="189">
        <v>139725</v>
      </c>
      <c r="E172" s="189">
        <v>149705</v>
      </c>
      <c r="F172" s="190">
        <v>199605</v>
      </c>
      <c r="G172" s="79"/>
      <c r="H172" s="79"/>
      <c r="I172" s="79"/>
      <c r="J172" s="74"/>
      <c r="K172" s="2"/>
    </row>
    <row r="173" spans="1:11">
      <c r="A173" s="131">
        <v>191</v>
      </c>
      <c r="B173" s="82" t="s">
        <v>1475</v>
      </c>
      <c r="C173" s="17" t="s">
        <v>2705</v>
      </c>
      <c r="D173" s="189">
        <v>140190</v>
      </c>
      <c r="E173" s="189">
        <v>150205</v>
      </c>
      <c r="F173" s="190">
        <v>200270</v>
      </c>
      <c r="G173" s="79"/>
      <c r="H173" s="79"/>
      <c r="I173" s="79"/>
      <c r="J173" s="74"/>
      <c r="K173" s="2"/>
    </row>
    <row r="174" spans="1:11">
      <c r="A174" s="131">
        <v>192</v>
      </c>
      <c r="B174" s="82" t="s">
        <v>1476</v>
      </c>
      <c r="C174" s="17" t="s">
        <v>2706</v>
      </c>
      <c r="D174" s="189">
        <v>140770</v>
      </c>
      <c r="E174" s="189">
        <v>150825</v>
      </c>
      <c r="F174" s="190">
        <v>201100</v>
      </c>
      <c r="G174" s="79"/>
      <c r="H174" s="79"/>
      <c r="I174" s="79"/>
      <c r="J174" s="74"/>
      <c r="K174" s="2"/>
    </row>
    <row r="175" spans="1:11">
      <c r="A175" s="131">
        <v>193</v>
      </c>
      <c r="B175" s="82" t="s">
        <v>1477</v>
      </c>
      <c r="C175" s="17" t="s">
        <v>2707</v>
      </c>
      <c r="D175" s="189">
        <v>141235</v>
      </c>
      <c r="E175" s="189">
        <v>151325</v>
      </c>
      <c r="F175" s="190">
        <v>201765</v>
      </c>
      <c r="G175" s="79"/>
      <c r="H175" s="79"/>
      <c r="I175" s="79"/>
      <c r="J175" s="74"/>
      <c r="K175" s="2"/>
    </row>
    <row r="176" spans="1:11">
      <c r="A176" s="131">
        <v>194</v>
      </c>
      <c r="B176" s="82" t="s">
        <v>1478</v>
      </c>
      <c r="C176" s="17" t="s">
        <v>2708</v>
      </c>
      <c r="D176" s="189">
        <v>141820</v>
      </c>
      <c r="E176" s="189">
        <v>151950</v>
      </c>
      <c r="F176" s="190">
        <v>202600</v>
      </c>
      <c r="G176" s="79"/>
      <c r="H176" s="79"/>
      <c r="I176" s="79"/>
      <c r="J176" s="74"/>
      <c r="K176" s="2"/>
    </row>
    <row r="177" spans="1:11">
      <c r="A177" s="131">
        <v>195</v>
      </c>
      <c r="B177" s="82" t="s">
        <v>1479</v>
      </c>
      <c r="C177" s="17" t="s">
        <v>2709</v>
      </c>
      <c r="D177" s="189">
        <v>142285</v>
      </c>
      <c r="E177" s="189">
        <v>152445</v>
      </c>
      <c r="F177" s="190">
        <v>203265</v>
      </c>
      <c r="G177" s="79"/>
      <c r="H177" s="79"/>
      <c r="I177" s="79"/>
      <c r="J177" s="74"/>
      <c r="K177" s="2"/>
    </row>
    <row r="178" spans="1:11">
      <c r="A178" s="131">
        <v>196</v>
      </c>
      <c r="B178" s="82" t="s">
        <v>1480</v>
      </c>
      <c r="C178" s="17" t="s">
        <v>2710</v>
      </c>
      <c r="D178" s="189">
        <v>142865</v>
      </c>
      <c r="E178" s="189">
        <v>153070</v>
      </c>
      <c r="F178" s="190">
        <v>204095</v>
      </c>
      <c r="G178" s="79"/>
      <c r="H178" s="79"/>
      <c r="I178" s="79"/>
      <c r="J178" s="74"/>
      <c r="K178" s="2"/>
    </row>
    <row r="179" spans="1:11">
      <c r="A179" s="131">
        <v>197</v>
      </c>
      <c r="B179" s="82" t="s">
        <v>1481</v>
      </c>
      <c r="C179" s="17" t="s">
        <v>2711</v>
      </c>
      <c r="D179" s="189">
        <v>143330</v>
      </c>
      <c r="E179" s="189">
        <v>153570</v>
      </c>
      <c r="F179" s="190">
        <v>204760</v>
      </c>
      <c r="G179" s="79"/>
      <c r="H179" s="79"/>
      <c r="I179" s="79"/>
      <c r="J179" s="74"/>
      <c r="K179" s="2"/>
    </row>
    <row r="180" spans="1:11">
      <c r="A180" s="131">
        <v>198</v>
      </c>
      <c r="B180" s="82" t="s">
        <v>1482</v>
      </c>
      <c r="C180" s="17" t="s">
        <v>2712</v>
      </c>
      <c r="D180" s="189">
        <v>143915</v>
      </c>
      <c r="E180" s="189">
        <v>154190</v>
      </c>
      <c r="F180" s="190">
        <v>205590</v>
      </c>
      <c r="G180" s="79"/>
      <c r="H180" s="79"/>
      <c r="I180" s="79"/>
      <c r="J180" s="74"/>
      <c r="K180" s="2"/>
    </row>
    <row r="181" spans="1:11">
      <c r="A181" s="131">
        <v>199</v>
      </c>
      <c r="B181" s="82" t="s">
        <v>1483</v>
      </c>
      <c r="C181" s="17" t="s">
        <v>2713</v>
      </c>
      <c r="D181" s="189">
        <v>144380</v>
      </c>
      <c r="E181" s="189">
        <v>154690</v>
      </c>
      <c r="F181" s="190">
        <v>206255</v>
      </c>
      <c r="G181" s="79"/>
      <c r="H181" s="79"/>
      <c r="I181" s="79"/>
      <c r="J181" s="74"/>
      <c r="K181" s="2"/>
    </row>
    <row r="182" spans="1:11">
      <c r="A182" s="131">
        <v>200</v>
      </c>
      <c r="B182" s="82" t="str">
        <f t="shared" ref="B182:B213" si="0">CONCATENATE("NOD32-LMS-NS-1-",A182)</f>
        <v>NOD32-LMS-NS-1-200</v>
      </c>
      <c r="C182" s="17" t="s">
        <v>2714</v>
      </c>
      <c r="D182" s="189">
        <v>144960</v>
      </c>
      <c r="E182" s="189">
        <v>155315</v>
      </c>
      <c r="F182" s="190">
        <v>207085</v>
      </c>
      <c r="G182" s="79"/>
      <c r="H182" s="79"/>
      <c r="I182" s="79"/>
      <c r="J182" s="74"/>
      <c r="K182" s="2"/>
    </row>
    <row r="183" spans="1:11">
      <c r="A183" s="131">
        <v>210</v>
      </c>
      <c r="B183" s="82" t="str">
        <f t="shared" si="0"/>
        <v>NOD32-LMS-NS-1-210</v>
      </c>
      <c r="C183" s="17" t="s">
        <v>2715</v>
      </c>
      <c r="D183" s="189">
        <v>150080</v>
      </c>
      <c r="E183" s="189">
        <v>160800</v>
      </c>
      <c r="F183" s="190">
        <v>214400</v>
      </c>
      <c r="G183" s="79"/>
      <c r="H183" s="79"/>
      <c r="I183" s="79"/>
      <c r="J183" s="74"/>
      <c r="K183" s="2"/>
    </row>
    <row r="184" spans="1:11">
      <c r="A184" s="138">
        <v>220</v>
      </c>
      <c r="B184" s="82" t="str">
        <f t="shared" si="0"/>
        <v>NOD32-LMS-NS-1-220</v>
      </c>
      <c r="C184" s="17" t="s">
        <v>2716</v>
      </c>
      <c r="D184" s="189">
        <v>155315</v>
      </c>
      <c r="E184" s="189">
        <v>166410</v>
      </c>
      <c r="F184" s="190">
        <v>221875</v>
      </c>
      <c r="G184" s="79"/>
      <c r="H184" s="79"/>
      <c r="I184" s="79"/>
      <c r="J184" s="74"/>
      <c r="K184" s="2"/>
    </row>
    <row r="185" spans="1:11">
      <c r="A185" s="138">
        <v>230</v>
      </c>
      <c r="B185" s="82" t="str">
        <f t="shared" si="0"/>
        <v>NOD32-LMS-NS-1-230</v>
      </c>
      <c r="C185" s="17" t="s">
        <v>2717</v>
      </c>
      <c r="D185" s="189">
        <v>160315</v>
      </c>
      <c r="E185" s="189">
        <v>171770</v>
      </c>
      <c r="F185" s="190">
        <v>229025</v>
      </c>
      <c r="G185" s="79"/>
      <c r="H185" s="79"/>
      <c r="I185" s="79"/>
      <c r="J185" s="74"/>
      <c r="K185" s="2"/>
    </row>
    <row r="186" spans="1:11">
      <c r="A186" s="138">
        <v>240</v>
      </c>
      <c r="B186" s="82" t="str">
        <f t="shared" si="0"/>
        <v>NOD32-LMS-NS-1-240</v>
      </c>
      <c r="C186" s="17" t="s">
        <v>2718</v>
      </c>
      <c r="D186" s="189">
        <v>165435</v>
      </c>
      <c r="E186" s="189">
        <v>177250</v>
      </c>
      <c r="F186" s="190">
        <v>236335</v>
      </c>
      <c r="G186" s="79"/>
      <c r="H186" s="79"/>
      <c r="I186" s="79"/>
      <c r="J186" s="74"/>
      <c r="K186" s="2"/>
    </row>
    <row r="187" spans="1:11">
      <c r="A187" s="138">
        <v>250</v>
      </c>
      <c r="B187" s="82" t="str">
        <f t="shared" si="0"/>
        <v>NOD32-LMS-NS-1-250</v>
      </c>
      <c r="C187" s="17" t="s">
        <v>2719</v>
      </c>
      <c r="D187" s="189">
        <v>170440</v>
      </c>
      <c r="E187" s="189">
        <v>182610</v>
      </c>
      <c r="F187" s="190">
        <v>243485</v>
      </c>
      <c r="G187" s="79"/>
      <c r="H187" s="79"/>
      <c r="I187" s="79"/>
      <c r="J187" s="74"/>
      <c r="K187" s="2"/>
    </row>
    <row r="188" spans="1:11">
      <c r="A188" s="138">
        <v>260</v>
      </c>
      <c r="B188" s="82" t="str">
        <f t="shared" si="0"/>
        <v>NOD32-LMS-NS-1-260</v>
      </c>
      <c r="C188" s="17" t="s">
        <v>2720</v>
      </c>
      <c r="D188" s="189">
        <v>175440</v>
      </c>
      <c r="E188" s="189">
        <v>187970</v>
      </c>
      <c r="F188" s="190">
        <v>250630</v>
      </c>
      <c r="G188" s="79"/>
      <c r="H188" s="79"/>
      <c r="I188" s="79"/>
      <c r="J188" s="74"/>
      <c r="K188" s="2"/>
    </row>
    <row r="189" spans="1:11">
      <c r="A189" s="138">
        <v>270</v>
      </c>
      <c r="B189" s="82" t="str">
        <f t="shared" si="0"/>
        <v>NOD32-LMS-NS-1-270</v>
      </c>
      <c r="C189" s="17" t="s">
        <v>2721</v>
      </c>
      <c r="D189" s="189">
        <v>180325</v>
      </c>
      <c r="E189" s="189">
        <v>193210</v>
      </c>
      <c r="F189" s="190">
        <v>257610</v>
      </c>
      <c r="G189" s="79"/>
      <c r="H189" s="79"/>
      <c r="I189" s="79"/>
      <c r="J189" s="74"/>
      <c r="K189" s="2"/>
    </row>
    <row r="190" spans="1:11">
      <c r="A190" s="138">
        <v>280</v>
      </c>
      <c r="B190" s="82" t="str">
        <f t="shared" si="0"/>
        <v>NOD32-LMS-NS-1-280</v>
      </c>
      <c r="C190" s="17" t="s">
        <v>2722</v>
      </c>
      <c r="D190" s="189">
        <v>185215</v>
      </c>
      <c r="E190" s="189">
        <v>198445</v>
      </c>
      <c r="F190" s="190">
        <v>264590</v>
      </c>
      <c r="G190" s="79"/>
      <c r="H190" s="79"/>
      <c r="I190" s="79"/>
      <c r="J190" s="74"/>
      <c r="K190" s="2"/>
    </row>
    <row r="191" spans="1:11">
      <c r="A191" s="138">
        <v>290</v>
      </c>
      <c r="B191" s="82" t="str">
        <f t="shared" si="0"/>
        <v>NOD32-LMS-NS-1-290</v>
      </c>
      <c r="C191" s="17" t="s">
        <v>2723</v>
      </c>
      <c r="D191" s="189">
        <v>190100</v>
      </c>
      <c r="E191" s="189">
        <v>203680</v>
      </c>
      <c r="F191" s="190">
        <v>271570</v>
      </c>
      <c r="G191" s="79"/>
      <c r="H191" s="79"/>
      <c r="I191" s="79"/>
      <c r="J191" s="74"/>
      <c r="K191" s="2"/>
    </row>
    <row r="192" spans="1:11">
      <c r="A192" s="138">
        <v>300</v>
      </c>
      <c r="B192" s="82" t="str">
        <f t="shared" si="0"/>
        <v>NOD32-LMS-NS-1-300</v>
      </c>
      <c r="C192" s="17" t="s">
        <v>2724</v>
      </c>
      <c r="D192" s="189">
        <v>194870</v>
      </c>
      <c r="E192" s="189">
        <v>208790</v>
      </c>
      <c r="F192" s="190">
        <v>278385</v>
      </c>
      <c r="G192" s="79"/>
      <c r="H192" s="79"/>
      <c r="I192" s="79"/>
      <c r="J192" s="74"/>
      <c r="K192" s="2"/>
    </row>
    <row r="193" spans="1:11">
      <c r="A193" s="138">
        <v>310</v>
      </c>
      <c r="B193" s="82" t="str">
        <f t="shared" si="0"/>
        <v>NOD32-LMS-NS-1-310</v>
      </c>
      <c r="C193" s="17" t="s">
        <v>2725</v>
      </c>
      <c r="D193" s="189">
        <v>199755</v>
      </c>
      <c r="E193" s="189">
        <v>214025</v>
      </c>
      <c r="F193" s="190">
        <v>285365</v>
      </c>
      <c r="G193" s="79"/>
      <c r="H193" s="79"/>
      <c r="I193" s="79"/>
      <c r="J193" s="74"/>
      <c r="K193" s="2"/>
    </row>
    <row r="194" spans="1:11">
      <c r="A194" s="138">
        <v>320</v>
      </c>
      <c r="B194" s="82" t="str">
        <f t="shared" si="0"/>
        <v>NOD32-LMS-NS-1-320</v>
      </c>
      <c r="C194" s="17" t="s">
        <v>2726</v>
      </c>
      <c r="D194" s="189">
        <v>204525</v>
      </c>
      <c r="E194" s="189">
        <v>219135</v>
      </c>
      <c r="F194" s="190">
        <v>292180</v>
      </c>
      <c r="G194" s="79"/>
      <c r="H194" s="79"/>
      <c r="I194" s="79"/>
      <c r="J194" s="74"/>
      <c r="K194" s="2"/>
    </row>
    <row r="195" spans="1:11">
      <c r="A195" s="138">
        <v>330</v>
      </c>
      <c r="B195" s="82" t="str">
        <f t="shared" si="0"/>
        <v>NOD32-LMS-NS-1-330</v>
      </c>
      <c r="C195" s="17" t="s">
        <v>2727</v>
      </c>
      <c r="D195" s="189">
        <v>209180</v>
      </c>
      <c r="E195" s="189">
        <v>224120</v>
      </c>
      <c r="F195" s="190">
        <v>298830</v>
      </c>
      <c r="G195" s="79"/>
      <c r="H195" s="79"/>
      <c r="I195" s="79"/>
      <c r="J195" s="74"/>
      <c r="K195" s="2"/>
    </row>
    <row r="196" spans="1:11">
      <c r="A196" s="138">
        <v>340</v>
      </c>
      <c r="B196" s="82" t="str">
        <f t="shared" si="0"/>
        <v>NOD32-LMS-NS-1-340</v>
      </c>
      <c r="C196" s="17" t="s">
        <v>2728</v>
      </c>
      <c r="D196" s="189">
        <v>213950</v>
      </c>
      <c r="E196" s="189">
        <v>229230</v>
      </c>
      <c r="F196" s="190">
        <v>305640</v>
      </c>
      <c r="G196" s="79"/>
      <c r="H196" s="79"/>
      <c r="I196" s="79"/>
      <c r="J196" s="74"/>
      <c r="K196" s="2"/>
    </row>
    <row r="197" spans="1:11">
      <c r="A197" s="138">
        <v>350</v>
      </c>
      <c r="B197" s="82" t="str">
        <f t="shared" si="0"/>
        <v>NOD32-LMS-NS-1-350</v>
      </c>
      <c r="C197" s="17" t="s">
        <v>2729</v>
      </c>
      <c r="D197" s="189">
        <v>218605</v>
      </c>
      <c r="E197" s="189">
        <v>234215</v>
      </c>
      <c r="F197" s="190">
        <v>312290</v>
      </c>
      <c r="G197" s="79"/>
      <c r="H197" s="79"/>
      <c r="I197" s="79"/>
      <c r="J197" s="74"/>
      <c r="K197" s="2"/>
    </row>
    <row r="198" spans="1:11">
      <c r="A198" s="138">
        <v>360</v>
      </c>
      <c r="B198" s="82" t="str">
        <f t="shared" si="0"/>
        <v>NOD32-LMS-NS-1-360</v>
      </c>
      <c r="C198" s="17" t="s">
        <v>2730</v>
      </c>
      <c r="D198" s="189">
        <v>223255</v>
      </c>
      <c r="E198" s="189">
        <v>239205</v>
      </c>
      <c r="F198" s="190">
        <v>318940</v>
      </c>
      <c r="G198" s="79"/>
      <c r="H198" s="79"/>
      <c r="I198" s="79"/>
      <c r="J198" s="74"/>
      <c r="K198" s="2"/>
    </row>
    <row r="199" spans="1:11">
      <c r="A199" s="138">
        <v>370</v>
      </c>
      <c r="B199" s="82" t="str">
        <f t="shared" si="0"/>
        <v>NOD32-LMS-NS-1-370</v>
      </c>
      <c r="C199" s="17" t="s">
        <v>2731</v>
      </c>
      <c r="D199" s="189">
        <v>227910</v>
      </c>
      <c r="E199" s="189">
        <v>244190</v>
      </c>
      <c r="F199" s="190">
        <v>325585</v>
      </c>
      <c r="G199" s="79"/>
      <c r="H199" s="79"/>
      <c r="I199" s="79"/>
      <c r="J199" s="74"/>
      <c r="K199" s="2"/>
    </row>
    <row r="200" spans="1:11">
      <c r="A200" s="138">
        <v>380</v>
      </c>
      <c r="B200" s="82" t="str">
        <f t="shared" si="0"/>
        <v>NOD32-LMS-NS-1-380</v>
      </c>
      <c r="C200" s="17" t="s">
        <v>2732</v>
      </c>
      <c r="D200" s="189">
        <v>232445</v>
      </c>
      <c r="E200" s="189">
        <v>249050</v>
      </c>
      <c r="F200" s="190">
        <v>332070</v>
      </c>
      <c r="G200" s="79"/>
      <c r="H200" s="79"/>
      <c r="I200" s="79"/>
      <c r="J200" s="74"/>
      <c r="K200" s="2"/>
    </row>
    <row r="201" spans="1:11">
      <c r="A201" s="138">
        <v>390</v>
      </c>
      <c r="B201" s="82" t="str">
        <f t="shared" si="0"/>
        <v>NOD32-LMS-NS-1-390</v>
      </c>
      <c r="C201" s="17" t="s">
        <v>2733</v>
      </c>
      <c r="D201" s="189">
        <v>237100</v>
      </c>
      <c r="E201" s="189">
        <v>254035</v>
      </c>
      <c r="F201" s="190">
        <v>338715</v>
      </c>
      <c r="G201" s="79"/>
      <c r="H201" s="79"/>
      <c r="I201" s="79"/>
      <c r="J201" s="74"/>
      <c r="K201" s="2"/>
    </row>
    <row r="202" spans="1:11">
      <c r="A202" s="138">
        <v>400</v>
      </c>
      <c r="B202" s="82" t="str">
        <f t="shared" si="0"/>
        <v>NOD32-LMS-NS-1-400</v>
      </c>
      <c r="C202" s="17" t="s">
        <v>2734</v>
      </c>
      <c r="D202" s="189">
        <v>241640</v>
      </c>
      <c r="E202" s="189">
        <v>258900</v>
      </c>
      <c r="F202" s="190">
        <v>345195</v>
      </c>
      <c r="G202" s="79"/>
      <c r="H202" s="79"/>
      <c r="I202" s="79"/>
      <c r="J202" s="74"/>
      <c r="K202" s="2"/>
    </row>
    <row r="203" spans="1:11">
      <c r="A203" s="138">
        <v>410</v>
      </c>
      <c r="B203" s="82" t="str">
        <f t="shared" si="0"/>
        <v>NOD32-LMS-NS-1-410</v>
      </c>
      <c r="C203" s="17" t="s">
        <v>2735</v>
      </c>
      <c r="D203" s="189">
        <v>246175</v>
      </c>
      <c r="E203" s="189">
        <v>263760</v>
      </c>
      <c r="F203" s="190">
        <v>351680</v>
      </c>
      <c r="G203" s="79"/>
      <c r="H203" s="79"/>
      <c r="I203" s="79"/>
      <c r="J203" s="74"/>
      <c r="K203" s="2"/>
    </row>
    <row r="204" spans="1:11">
      <c r="A204" s="138">
        <v>420</v>
      </c>
      <c r="B204" s="82" t="str">
        <f t="shared" si="0"/>
        <v>NOD32-LMS-NS-1-420</v>
      </c>
      <c r="C204" s="17" t="s">
        <v>2736</v>
      </c>
      <c r="D204" s="189">
        <v>250715</v>
      </c>
      <c r="E204" s="189">
        <v>268620</v>
      </c>
      <c r="F204" s="190">
        <v>358160</v>
      </c>
      <c r="G204" s="79"/>
      <c r="H204" s="79"/>
      <c r="I204" s="79"/>
      <c r="J204" s="74"/>
      <c r="K204" s="2"/>
    </row>
    <row r="205" spans="1:11">
      <c r="A205" s="138">
        <v>430</v>
      </c>
      <c r="B205" s="82" t="str">
        <f t="shared" si="0"/>
        <v>NOD32-LMS-NS-1-430</v>
      </c>
      <c r="C205" s="17" t="s">
        <v>2737</v>
      </c>
      <c r="D205" s="189">
        <v>255135</v>
      </c>
      <c r="E205" s="189">
        <v>273355</v>
      </c>
      <c r="F205" s="190">
        <v>364475</v>
      </c>
      <c r="G205" s="79"/>
      <c r="H205" s="79"/>
      <c r="I205" s="79"/>
      <c r="J205" s="74"/>
      <c r="K205" s="2"/>
    </row>
    <row r="206" spans="1:11">
      <c r="A206" s="138">
        <v>440</v>
      </c>
      <c r="B206" s="82" t="str">
        <f t="shared" si="0"/>
        <v>NOD32-LMS-NS-1-440</v>
      </c>
      <c r="C206" s="17" t="s">
        <v>2738</v>
      </c>
      <c r="D206" s="189">
        <v>259670</v>
      </c>
      <c r="E206" s="189">
        <v>278220</v>
      </c>
      <c r="F206" s="190">
        <v>370960</v>
      </c>
      <c r="G206" s="79"/>
      <c r="H206" s="79"/>
      <c r="I206" s="79"/>
      <c r="J206" s="74"/>
      <c r="K206" s="2"/>
    </row>
    <row r="207" spans="1:11">
      <c r="A207" s="138">
        <v>450</v>
      </c>
      <c r="B207" s="82" t="str">
        <f t="shared" si="0"/>
        <v>NOD32-LMS-NS-1-450</v>
      </c>
      <c r="C207" s="17" t="s">
        <v>2739</v>
      </c>
      <c r="D207" s="189">
        <v>264090</v>
      </c>
      <c r="E207" s="189">
        <v>282955</v>
      </c>
      <c r="F207" s="190">
        <v>377275</v>
      </c>
      <c r="G207" s="79"/>
      <c r="H207" s="79"/>
      <c r="I207" s="79"/>
      <c r="J207" s="74"/>
      <c r="K207" s="2"/>
    </row>
    <row r="208" spans="1:11">
      <c r="A208" s="138">
        <v>460</v>
      </c>
      <c r="B208" s="82" t="str">
        <f t="shared" si="0"/>
        <v>NOD32-LMS-NS-1-460</v>
      </c>
      <c r="C208" s="17" t="s">
        <v>2740</v>
      </c>
      <c r="D208" s="189">
        <v>268515</v>
      </c>
      <c r="E208" s="189">
        <v>287690</v>
      </c>
      <c r="F208" s="190">
        <v>383590</v>
      </c>
      <c r="G208" s="79"/>
      <c r="H208" s="79"/>
      <c r="I208" s="79"/>
      <c r="J208" s="74"/>
      <c r="K208" s="2"/>
    </row>
    <row r="209" spans="1:11">
      <c r="A209" s="138">
        <v>470</v>
      </c>
      <c r="B209" s="82" t="str">
        <f t="shared" si="0"/>
        <v>NOD32-LMS-NS-1-470</v>
      </c>
      <c r="C209" s="17" t="s">
        <v>2741</v>
      </c>
      <c r="D209" s="189">
        <v>272935</v>
      </c>
      <c r="E209" s="189">
        <v>292430</v>
      </c>
      <c r="F209" s="190">
        <v>389905</v>
      </c>
      <c r="G209" s="79"/>
      <c r="H209" s="79"/>
      <c r="I209" s="79"/>
      <c r="J209" s="74"/>
      <c r="K209" s="2"/>
    </row>
    <row r="210" spans="1:11">
      <c r="A210" s="138">
        <v>480</v>
      </c>
      <c r="B210" s="82" t="str">
        <f t="shared" si="0"/>
        <v>NOD32-LMS-NS-1-480</v>
      </c>
      <c r="C210" s="17" t="s">
        <v>2742</v>
      </c>
      <c r="D210" s="189">
        <v>277240</v>
      </c>
      <c r="E210" s="189">
        <v>297040</v>
      </c>
      <c r="F210" s="190">
        <v>396055</v>
      </c>
      <c r="G210" s="79"/>
      <c r="H210" s="79"/>
      <c r="I210" s="79"/>
      <c r="J210" s="74"/>
      <c r="K210" s="2"/>
    </row>
    <row r="211" spans="1:11">
      <c r="A211" s="138">
        <v>490</v>
      </c>
      <c r="B211" s="82" t="str">
        <f t="shared" si="0"/>
        <v>NOD32-LMS-NS-1-490</v>
      </c>
      <c r="C211" s="17" t="s">
        <v>2743</v>
      </c>
      <c r="D211" s="189">
        <v>281660</v>
      </c>
      <c r="E211" s="189">
        <v>301780</v>
      </c>
      <c r="F211" s="190">
        <v>402370</v>
      </c>
      <c r="G211" s="79"/>
      <c r="H211" s="79"/>
      <c r="I211" s="79"/>
      <c r="J211" s="74"/>
      <c r="K211" s="2"/>
    </row>
    <row r="212" spans="1:11">
      <c r="A212" s="138">
        <v>500</v>
      </c>
      <c r="B212" s="82" t="str">
        <f t="shared" si="0"/>
        <v>NOD32-LMS-NS-1-500</v>
      </c>
      <c r="C212" s="17" t="s">
        <v>2744</v>
      </c>
      <c r="D212" s="189">
        <v>285965</v>
      </c>
      <c r="E212" s="189">
        <v>306390</v>
      </c>
      <c r="F212" s="190">
        <v>408520</v>
      </c>
      <c r="G212" s="79"/>
      <c r="H212" s="79"/>
      <c r="I212" s="79"/>
      <c r="J212" s="74"/>
      <c r="K212" s="2"/>
    </row>
    <row r="213" spans="1:11">
      <c r="A213" s="138">
        <v>525</v>
      </c>
      <c r="B213" s="82" t="str">
        <f t="shared" si="0"/>
        <v>NOD32-LMS-NS-1-525</v>
      </c>
      <c r="C213" s="17" t="s">
        <v>2745</v>
      </c>
      <c r="D213" s="189">
        <v>296785</v>
      </c>
      <c r="E213" s="189">
        <v>317980</v>
      </c>
      <c r="F213" s="190">
        <v>423975</v>
      </c>
      <c r="G213" s="79"/>
      <c r="H213" s="79"/>
      <c r="I213" s="79"/>
      <c r="J213" s="74"/>
      <c r="K213" s="2"/>
    </row>
    <row r="214" spans="1:11">
      <c r="A214" s="138">
        <v>550</v>
      </c>
      <c r="B214" s="82" t="str">
        <f t="shared" ref="B214:B232" si="1">CONCATENATE("NOD32-LMS-NS-1-",A214)</f>
        <v>NOD32-LMS-NS-1-550</v>
      </c>
      <c r="C214" s="17" t="s">
        <v>2746</v>
      </c>
      <c r="D214" s="189">
        <v>307485</v>
      </c>
      <c r="E214" s="189">
        <v>329450</v>
      </c>
      <c r="F214" s="190">
        <v>439265</v>
      </c>
      <c r="G214" s="79"/>
      <c r="H214" s="79"/>
      <c r="I214" s="79"/>
      <c r="J214" s="74"/>
      <c r="K214" s="2"/>
    </row>
    <row r="215" spans="1:11">
      <c r="A215" s="138">
        <v>575</v>
      </c>
      <c r="B215" s="82" t="str">
        <f t="shared" si="1"/>
        <v>NOD32-LMS-NS-1-575</v>
      </c>
      <c r="C215" s="17" t="s">
        <v>2747</v>
      </c>
      <c r="D215" s="189">
        <v>318190</v>
      </c>
      <c r="E215" s="189">
        <v>340920</v>
      </c>
      <c r="F215" s="190">
        <v>454555</v>
      </c>
      <c r="G215" s="79"/>
      <c r="H215" s="79"/>
      <c r="I215" s="79"/>
      <c r="J215" s="74"/>
      <c r="K215" s="2"/>
    </row>
    <row r="216" spans="1:11">
      <c r="A216" s="138">
        <v>600</v>
      </c>
      <c r="B216" s="82" t="str">
        <f t="shared" si="1"/>
        <v>NOD32-LMS-NS-1-600</v>
      </c>
      <c r="C216" s="17" t="s">
        <v>2748</v>
      </c>
      <c r="D216" s="189">
        <v>328660</v>
      </c>
      <c r="E216" s="189">
        <v>352135</v>
      </c>
      <c r="F216" s="190">
        <v>469515</v>
      </c>
      <c r="G216" s="79"/>
      <c r="H216" s="79"/>
      <c r="I216" s="79"/>
      <c r="J216" s="74"/>
      <c r="K216" s="2"/>
    </row>
    <row r="217" spans="1:11">
      <c r="A217" s="138">
        <v>625</v>
      </c>
      <c r="B217" s="82" t="str">
        <f t="shared" si="1"/>
        <v>NOD32-LMS-NS-1-625</v>
      </c>
      <c r="C217" s="17" t="s">
        <v>2749</v>
      </c>
      <c r="D217" s="189">
        <v>339130</v>
      </c>
      <c r="E217" s="189">
        <v>363355</v>
      </c>
      <c r="F217" s="190">
        <v>484475</v>
      </c>
      <c r="G217" s="79"/>
      <c r="H217" s="79"/>
      <c r="I217" s="79"/>
      <c r="J217" s="74"/>
      <c r="K217" s="2"/>
    </row>
    <row r="218" spans="1:11">
      <c r="A218" s="138">
        <v>650</v>
      </c>
      <c r="B218" s="82" t="str">
        <f t="shared" si="1"/>
        <v>NOD32-LMS-NS-1-650</v>
      </c>
      <c r="C218" s="17" t="s">
        <v>2750</v>
      </c>
      <c r="D218" s="189">
        <v>349370</v>
      </c>
      <c r="E218" s="189">
        <v>374325</v>
      </c>
      <c r="F218" s="190">
        <v>499100</v>
      </c>
      <c r="G218" s="79"/>
      <c r="H218" s="79"/>
      <c r="I218" s="79"/>
      <c r="J218" s="74"/>
      <c r="K218" s="2"/>
    </row>
    <row r="219" spans="1:11">
      <c r="A219" s="138">
        <v>675</v>
      </c>
      <c r="B219" s="82" t="str">
        <f t="shared" si="1"/>
        <v>NOD32-LMS-NS-1-675</v>
      </c>
      <c r="C219" s="17" t="s">
        <v>2751</v>
      </c>
      <c r="D219" s="189">
        <v>359725</v>
      </c>
      <c r="E219" s="189">
        <v>385420</v>
      </c>
      <c r="F219" s="190">
        <v>513890</v>
      </c>
      <c r="G219" s="79"/>
      <c r="H219" s="79"/>
      <c r="I219" s="79"/>
      <c r="J219" s="74"/>
      <c r="K219" s="2"/>
    </row>
    <row r="220" spans="1:11">
      <c r="A220" s="138">
        <v>700</v>
      </c>
      <c r="B220" s="82" t="str">
        <f t="shared" si="1"/>
        <v>NOD32-LMS-NS-1-700</v>
      </c>
      <c r="C220" s="17" t="s">
        <v>2752</v>
      </c>
      <c r="D220" s="189">
        <v>369845</v>
      </c>
      <c r="E220" s="189">
        <v>396260</v>
      </c>
      <c r="F220" s="190">
        <v>528350</v>
      </c>
      <c r="G220" s="79"/>
      <c r="H220" s="79"/>
      <c r="I220" s="79"/>
      <c r="J220" s="74"/>
      <c r="K220" s="2"/>
    </row>
    <row r="221" spans="1:11">
      <c r="A221" s="138">
        <v>725</v>
      </c>
      <c r="B221" s="82" t="str">
        <f t="shared" si="1"/>
        <v>NOD32-LMS-NS-1-725</v>
      </c>
      <c r="C221" s="17" t="s">
        <v>2753</v>
      </c>
      <c r="D221" s="189">
        <v>379965</v>
      </c>
      <c r="E221" s="189">
        <v>407105</v>
      </c>
      <c r="F221" s="190">
        <v>542810</v>
      </c>
      <c r="G221" s="79"/>
      <c r="H221" s="79"/>
      <c r="I221" s="79"/>
      <c r="J221" s="74"/>
      <c r="K221" s="2"/>
    </row>
    <row r="222" spans="1:11">
      <c r="A222" s="138">
        <v>750</v>
      </c>
      <c r="B222" s="82" t="str">
        <f t="shared" si="1"/>
        <v>NOD32-LMS-NS-1-750</v>
      </c>
      <c r="C222" s="17" t="s">
        <v>2754</v>
      </c>
      <c r="D222" s="189">
        <v>390090</v>
      </c>
      <c r="E222" s="189">
        <v>417950</v>
      </c>
      <c r="F222" s="190">
        <v>557270</v>
      </c>
      <c r="G222" s="79"/>
      <c r="H222" s="79"/>
      <c r="I222" s="79"/>
      <c r="J222" s="74"/>
      <c r="K222" s="2"/>
    </row>
    <row r="223" spans="1:11">
      <c r="A223" s="138">
        <v>775</v>
      </c>
      <c r="B223" s="82" t="str">
        <f t="shared" si="1"/>
        <v>NOD32-LMS-NS-1-775</v>
      </c>
      <c r="C223" s="17" t="s">
        <v>2755</v>
      </c>
      <c r="D223" s="189">
        <v>399975</v>
      </c>
      <c r="E223" s="189">
        <v>428545</v>
      </c>
      <c r="F223" s="190">
        <v>571395</v>
      </c>
      <c r="G223" s="79"/>
      <c r="H223" s="79"/>
      <c r="I223" s="79"/>
      <c r="J223" s="74"/>
      <c r="K223" s="2"/>
    </row>
    <row r="224" spans="1:11">
      <c r="A224" s="138">
        <v>800</v>
      </c>
      <c r="B224" s="82" t="str">
        <f t="shared" si="1"/>
        <v>NOD32-LMS-NS-1-800</v>
      </c>
      <c r="C224" s="17" t="s">
        <v>2756</v>
      </c>
      <c r="D224" s="189">
        <v>409980</v>
      </c>
      <c r="E224" s="189">
        <v>439265</v>
      </c>
      <c r="F224" s="190">
        <v>585690</v>
      </c>
      <c r="G224" s="79"/>
      <c r="H224" s="79"/>
      <c r="I224" s="79"/>
      <c r="J224" s="74"/>
      <c r="K224" s="2"/>
    </row>
    <row r="225" spans="1:11">
      <c r="A225" s="138">
        <v>825</v>
      </c>
      <c r="B225" s="82" t="str">
        <f t="shared" si="1"/>
        <v>NOD32-LMS-NS-1-825</v>
      </c>
      <c r="C225" s="17" t="s">
        <v>2757</v>
      </c>
      <c r="D225" s="189">
        <v>419755</v>
      </c>
      <c r="E225" s="189">
        <v>449735</v>
      </c>
      <c r="F225" s="190">
        <v>599650</v>
      </c>
      <c r="G225" s="79"/>
      <c r="H225" s="79"/>
      <c r="I225" s="79"/>
      <c r="J225" s="74"/>
      <c r="K225" s="2"/>
    </row>
    <row r="226" spans="1:11">
      <c r="A226" s="138">
        <v>850</v>
      </c>
      <c r="B226" s="82" t="str">
        <f t="shared" si="1"/>
        <v>NOD32-LMS-NS-1-850</v>
      </c>
      <c r="C226" s="17" t="s">
        <v>2758</v>
      </c>
      <c r="D226" s="189">
        <v>429645</v>
      </c>
      <c r="E226" s="189">
        <v>460330</v>
      </c>
      <c r="F226" s="190">
        <v>613775</v>
      </c>
      <c r="G226" s="79"/>
      <c r="H226" s="79"/>
      <c r="I226" s="79"/>
      <c r="J226" s="74"/>
      <c r="K226" s="2"/>
    </row>
    <row r="227" spans="1:11">
      <c r="A227" s="138">
        <v>875</v>
      </c>
      <c r="B227" s="82" t="str">
        <f t="shared" si="1"/>
        <v>NOD32-LMS-NS-1-875</v>
      </c>
      <c r="C227" s="17" t="s">
        <v>2759</v>
      </c>
      <c r="D227" s="189">
        <v>439300</v>
      </c>
      <c r="E227" s="189">
        <v>470680</v>
      </c>
      <c r="F227" s="190">
        <v>627570</v>
      </c>
      <c r="G227" s="79"/>
      <c r="H227" s="79"/>
      <c r="I227" s="79"/>
      <c r="J227" s="74"/>
      <c r="K227" s="2"/>
    </row>
    <row r="228" spans="1:11">
      <c r="A228" s="138">
        <v>900</v>
      </c>
      <c r="B228" s="82" t="str">
        <f t="shared" si="1"/>
        <v>NOD32-LMS-NS-1-900</v>
      </c>
      <c r="C228" s="17" t="s">
        <v>2760</v>
      </c>
      <c r="D228" s="189">
        <v>448955</v>
      </c>
      <c r="E228" s="189">
        <v>481025</v>
      </c>
      <c r="F228" s="190">
        <v>641365</v>
      </c>
      <c r="G228" s="79"/>
      <c r="H228" s="79"/>
      <c r="I228" s="79"/>
      <c r="J228" s="74"/>
      <c r="K228" s="2"/>
    </row>
    <row r="229" spans="1:11">
      <c r="A229" s="138">
        <v>925</v>
      </c>
      <c r="B229" s="82" t="str">
        <f t="shared" si="1"/>
        <v>NOD32-LMS-NS-1-925</v>
      </c>
      <c r="C229" s="17" t="s">
        <v>2761</v>
      </c>
      <c r="D229" s="189">
        <v>458610</v>
      </c>
      <c r="E229" s="189">
        <v>491370</v>
      </c>
      <c r="F229" s="190">
        <v>655160</v>
      </c>
      <c r="G229" s="79"/>
      <c r="H229" s="79"/>
      <c r="I229" s="79"/>
      <c r="J229" s="74"/>
      <c r="K229" s="2"/>
    </row>
    <row r="230" spans="1:11">
      <c r="A230" s="138">
        <v>950</v>
      </c>
      <c r="B230" s="82" t="str">
        <f t="shared" si="1"/>
        <v>NOD32-LMS-NS-1-950</v>
      </c>
      <c r="C230" s="17" t="s">
        <v>2762</v>
      </c>
      <c r="D230" s="189">
        <v>468150</v>
      </c>
      <c r="E230" s="189">
        <v>501590</v>
      </c>
      <c r="F230" s="190">
        <v>668790</v>
      </c>
      <c r="G230" s="79"/>
      <c r="H230" s="79"/>
      <c r="I230" s="79"/>
      <c r="J230" s="74"/>
      <c r="K230" s="2"/>
    </row>
    <row r="231" spans="1:11">
      <c r="A231" s="138">
        <v>975</v>
      </c>
      <c r="B231" s="82" t="str">
        <f t="shared" si="1"/>
        <v>NOD32-LMS-NS-1-975</v>
      </c>
      <c r="C231" s="17" t="s">
        <v>2763</v>
      </c>
      <c r="D231" s="189">
        <v>477690</v>
      </c>
      <c r="E231" s="189">
        <v>511815</v>
      </c>
      <c r="F231" s="190">
        <v>682415</v>
      </c>
      <c r="G231" s="79"/>
      <c r="H231" s="79"/>
      <c r="I231" s="79"/>
      <c r="J231" s="74"/>
      <c r="K231" s="2"/>
    </row>
    <row r="232" spans="1:11" ht="13.5" thickBot="1">
      <c r="A232" s="139">
        <v>1000</v>
      </c>
      <c r="B232" s="88" t="str">
        <f t="shared" si="1"/>
        <v>NOD32-LMS-NS-1-1000</v>
      </c>
      <c r="C232" s="89" t="s">
        <v>2764</v>
      </c>
      <c r="D232" s="191">
        <v>487230</v>
      </c>
      <c r="E232" s="191">
        <v>522035</v>
      </c>
      <c r="F232" s="192">
        <v>696045</v>
      </c>
      <c r="G232" s="79"/>
      <c r="H232" s="79"/>
      <c r="I232" s="79"/>
      <c r="J232" s="74"/>
      <c r="K232" s="2"/>
    </row>
    <row r="233" spans="1:11" ht="13.5" thickBot="1">
      <c r="A233" s="140"/>
      <c r="B233" s="386" t="s">
        <v>2286</v>
      </c>
      <c r="C233" s="386"/>
      <c r="D233" s="386"/>
      <c r="E233" s="123"/>
      <c r="F233" s="123"/>
      <c r="G233" s="2"/>
      <c r="H233" s="2"/>
      <c r="I233" s="2"/>
      <c r="J233" s="2"/>
      <c r="K233" s="2"/>
    </row>
    <row r="234" spans="1:11">
      <c r="G234" s="2"/>
      <c r="H234" s="2"/>
      <c r="I234" s="2"/>
      <c r="J234" s="2"/>
      <c r="K234" s="2"/>
    </row>
    <row r="235" spans="1:11">
      <c r="G235" s="2"/>
      <c r="H235" s="2"/>
      <c r="I235" s="2"/>
      <c r="J235" s="2"/>
      <c r="K235" s="2"/>
    </row>
    <row r="236" spans="1:11">
      <c r="G236" s="2"/>
      <c r="H236" s="2"/>
      <c r="I236" s="2"/>
      <c r="J236" s="2"/>
      <c r="K236" s="2"/>
    </row>
    <row r="237" spans="1:11">
      <c r="G237" s="2"/>
      <c r="H237" s="2"/>
      <c r="I237" s="2"/>
      <c r="J237" s="2"/>
      <c r="K237" s="2"/>
    </row>
    <row r="238" spans="1:11">
      <c r="G238" s="2"/>
      <c r="H238" s="2"/>
      <c r="I238" s="2"/>
      <c r="J238" s="2"/>
      <c r="K238" s="2"/>
    </row>
    <row r="239" spans="1:11">
      <c r="G239" s="2"/>
      <c r="H239" s="2"/>
      <c r="I239" s="2"/>
      <c r="J239" s="2"/>
      <c r="K239" s="2"/>
    </row>
    <row r="240" spans="1:11">
      <c r="G240" s="2"/>
      <c r="H240" s="2"/>
      <c r="I240" s="2"/>
      <c r="J240" s="2"/>
      <c r="K240" s="2"/>
    </row>
    <row r="241" spans="7:11">
      <c r="G241" s="2"/>
      <c r="H241" s="2"/>
      <c r="I241" s="2"/>
      <c r="J241" s="2"/>
      <c r="K241" s="2"/>
    </row>
    <row r="242" spans="7:11">
      <c r="G242" s="2"/>
      <c r="H242" s="2"/>
      <c r="I242" s="2"/>
      <c r="J242" s="2"/>
      <c r="K242" s="2"/>
    </row>
    <row r="243" spans="7:11">
      <c r="G243" s="2"/>
      <c r="H243" s="2"/>
      <c r="I243" s="2"/>
      <c r="J243" s="2"/>
      <c r="K243" s="2"/>
    </row>
    <row r="244" spans="7:11">
      <c r="G244" s="2"/>
      <c r="H244" s="2"/>
      <c r="I244" s="2"/>
      <c r="J244" s="2"/>
      <c r="K244" s="2"/>
    </row>
    <row r="245" spans="7:11">
      <c r="G245" s="2"/>
      <c r="H245" s="2"/>
      <c r="I245" s="2"/>
      <c r="J245" s="2"/>
      <c r="K245" s="2"/>
    </row>
    <row r="246" spans="7:11">
      <c r="G246" s="2"/>
      <c r="H246" s="2"/>
      <c r="I246" s="2"/>
      <c r="J246" s="2"/>
      <c r="K246" s="2"/>
    </row>
    <row r="247" spans="7:11">
      <c r="G247" s="2"/>
      <c r="H247" s="2"/>
      <c r="I247" s="2"/>
      <c r="J247" s="2"/>
      <c r="K247" s="2"/>
    </row>
    <row r="248" spans="7:11">
      <c r="G248" s="2"/>
      <c r="H248" s="2"/>
      <c r="I248" s="2"/>
      <c r="J248" s="2"/>
      <c r="K248" s="2"/>
    </row>
    <row r="249" spans="7:11">
      <c r="G249" s="2"/>
      <c r="H249" s="2"/>
      <c r="I249" s="2"/>
      <c r="J249" s="2"/>
      <c r="K249" s="2"/>
    </row>
    <row r="250" spans="7:11">
      <c r="G250" s="2"/>
      <c r="H250" s="2"/>
      <c r="I250" s="2"/>
      <c r="J250" s="2"/>
      <c r="K250" s="2"/>
    </row>
    <row r="251" spans="7:11">
      <c r="G251" s="2"/>
      <c r="H251" s="2"/>
      <c r="I251" s="2"/>
      <c r="J251" s="2"/>
      <c r="K251" s="2"/>
    </row>
    <row r="252" spans="7:11">
      <c r="G252" s="2"/>
      <c r="H252" s="2"/>
      <c r="I252" s="2"/>
      <c r="J252" s="2"/>
      <c r="K252" s="2"/>
    </row>
    <row r="253" spans="7:11">
      <c r="G253" s="2"/>
      <c r="H253" s="2"/>
      <c r="I253" s="2"/>
      <c r="J253" s="2"/>
      <c r="K253" s="2"/>
    </row>
    <row r="254" spans="7:11">
      <c r="G254" s="2"/>
      <c r="H254" s="2"/>
      <c r="I254" s="2"/>
      <c r="J254" s="2"/>
      <c r="K254" s="2"/>
    </row>
    <row r="255" spans="7:11">
      <c r="G255" s="2"/>
      <c r="H255" s="2"/>
      <c r="I255" s="2"/>
      <c r="J255" s="2"/>
      <c r="K255" s="2"/>
    </row>
    <row r="256" spans="7:11">
      <c r="G256" s="2"/>
      <c r="H256" s="2"/>
      <c r="I256" s="2"/>
      <c r="J256" s="2"/>
      <c r="K256" s="2"/>
    </row>
    <row r="257" spans="7:11">
      <c r="G257" s="2"/>
      <c r="H257" s="2"/>
      <c r="I257" s="2"/>
      <c r="J257" s="2"/>
      <c r="K257" s="2"/>
    </row>
    <row r="258" spans="7:11">
      <c r="G258" s="2"/>
      <c r="H258" s="2"/>
      <c r="I258" s="2"/>
      <c r="J258" s="2"/>
      <c r="K258" s="2"/>
    </row>
    <row r="259" spans="7:11">
      <c r="G259" s="2"/>
      <c r="H259" s="2"/>
      <c r="I259" s="2"/>
      <c r="J259" s="2"/>
      <c r="K259" s="2"/>
    </row>
    <row r="260" spans="7:11">
      <c r="G260" s="2"/>
      <c r="H260" s="2"/>
      <c r="I260" s="2"/>
      <c r="J260" s="2"/>
      <c r="K260" s="2"/>
    </row>
    <row r="261" spans="7:11">
      <c r="G261" s="2"/>
      <c r="H261" s="2"/>
      <c r="I261" s="2"/>
      <c r="J261" s="2"/>
      <c r="K261" s="2"/>
    </row>
    <row r="262" spans="7:11">
      <c r="G262" s="2"/>
      <c r="H262" s="2"/>
      <c r="I262" s="2"/>
      <c r="J262" s="2"/>
      <c r="K262" s="2"/>
    </row>
    <row r="263" spans="7:11">
      <c r="G263" s="2"/>
      <c r="H263" s="2"/>
      <c r="I263" s="2"/>
      <c r="J263" s="2"/>
      <c r="K263" s="2"/>
    </row>
    <row r="264" spans="7:11">
      <c r="G264" s="2"/>
      <c r="H264" s="2"/>
      <c r="I264" s="2"/>
      <c r="J264" s="2"/>
      <c r="K264" s="2"/>
    </row>
    <row r="265" spans="7:11">
      <c r="G265" s="2"/>
      <c r="H265" s="2"/>
      <c r="I265" s="2"/>
      <c r="J265" s="2"/>
      <c r="K265" s="2"/>
    </row>
    <row r="266" spans="7:11">
      <c r="G266" s="2"/>
      <c r="H266" s="2"/>
      <c r="I266" s="2"/>
      <c r="J266" s="2"/>
      <c r="K266" s="2"/>
    </row>
    <row r="267" spans="7:11">
      <c r="G267" s="2"/>
      <c r="H267" s="2"/>
      <c r="I267" s="2"/>
      <c r="J267" s="2"/>
      <c r="K267" s="2"/>
    </row>
    <row r="268" spans="7:11">
      <c r="G268" s="2"/>
      <c r="H268" s="2"/>
      <c r="I268" s="2"/>
      <c r="J268" s="2"/>
      <c r="K268" s="2"/>
    </row>
    <row r="269" spans="7:11">
      <c r="G269" s="2"/>
      <c r="H269" s="2"/>
      <c r="I269" s="2"/>
      <c r="J269" s="2"/>
      <c r="K269" s="2"/>
    </row>
    <row r="270" spans="7:11">
      <c r="G270" s="2"/>
      <c r="H270" s="2"/>
      <c r="I270" s="2"/>
      <c r="J270" s="2"/>
      <c r="K270" s="2"/>
    </row>
    <row r="271" spans="7:11">
      <c r="G271" s="2"/>
      <c r="H271" s="2"/>
      <c r="I271" s="2"/>
      <c r="J271" s="2"/>
      <c r="K271" s="2"/>
    </row>
  </sheetData>
  <sheetProtection password="C64B" sheet="1" objects="1" scenarios="1" formatCells="0" formatColumns="0" formatRows="0" insertColumns="0" insertRows="0" insertHyperlinks="0" deleteColumns="0" deleteRows="0" sort="0" autoFilter="0" pivotTables="0"/>
  <autoFilter ref="A5:F232"/>
  <mergeCells count="4">
    <mergeCell ref="B3:F3"/>
    <mergeCell ref="B6:F6"/>
    <mergeCell ref="B233:D233"/>
    <mergeCell ref="C1:O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1:O235"/>
  <sheetViews>
    <sheetView showGridLines="0" workbookViewId="0">
      <pane ySplit="6" topLeftCell="A97" activePane="bottomLeft" state="frozen"/>
      <selection activeCell="I36" sqref="I36"/>
      <selection pane="bottomLeft" activeCell="P118" sqref="P118"/>
    </sheetView>
  </sheetViews>
  <sheetFormatPr defaultRowHeight="12.75"/>
  <cols>
    <col min="1" max="1" width="9" style="53" customWidth="1"/>
    <col min="2" max="2" width="25.42578125" customWidth="1"/>
    <col min="3" max="3" width="67.7109375" customWidth="1"/>
    <col min="4" max="6" width="11.7109375" customWidth="1"/>
    <col min="10" max="10" width="12.140625" customWidth="1"/>
  </cols>
  <sheetData>
    <row r="1" spans="1:15" ht="26.25" customHeight="1">
      <c r="A1" s="47"/>
      <c r="B1" s="48"/>
      <c r="C1" s="359" t="s">
        <v>2310</v>
      </c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ht="18" customHeight="1">
      <c r="A2" s="47"/>
      <c r="B2" s="1"/>
      <c r="C2" s="47"/>
      <c r="D2" s="47"/>
      <c r="E2" s="47"/>
      <c r="F2" s="47"/>
    </row>
    <row r="3" spans="1:15" ht="18" customHeight="1">
      <c r="A3" s="47"/>
      <c r="B3" s="377" t="s">
        <v>2204</v>
      </c>
      <c r="C3" s="377"/>
      <c r="D3" s="377"/>
      <c r="E3" s="377"/>
      <c r="F3" s="377"/>
    </row>
    <row r="4" spans="1:15" ht="18" customHeight="1" thickBot="1">
      <c r="A4" s="47"/>
    </row>
    <row r="5" spans="1:15" ht="57.95" customHeight="1" thickBot="1">
      <c r="A5" s="54" t="s">
        <v>1082</v>
      </c>
      <c r="B5" s="9" t="s">
        <v>13</v>
      </c>
      <c r="C5" s="9" t="s">
        <v>2205</v>
      </c>
      <c r="D5" s="9" t="s">
        <v>15</v>
      </c>
      <c r="E5" s="9" t="s">
        <v>16</v>
      </c>
      <c r="F5" s="9" t="s">
        <v>2222</v>
      </c>
    </row>
    <row r="6" spans="1:15" ht="89.25" customHeight="1" thickBot="1">
      <c r="A6" s="55"/>
      <c r="B6" s="402" t="s">
        <v>2793</v>
      </c>
      <c r="C6" s="403"/>
      <c r="D6" s="403"/>
      <c r="E6" s="403"/>
      <c r="F6" s="405"/>
      <c r="G6" s="406" t="s">
        <v>2797</v>
      </c>
      <c r="H6" s="407"/>
      <c r="I6" s="407"/>
      <c r="J6" s="408"/>
    </row>
    <row r="7" spans="1:15">
      <c r="A7" s="135">
        <v>25</v>
      </c>
      <c r="B7" s="80" t="s">
        <v>1484</v>
      </c>
      <c r="C7" s="81" t="s">
        <v>3047</v>
      </c>
      <c r="D7" s="184">
        <v>38975</v>
      </c>
      <c r="E7" s="184">
        <v>41760</v>
      </c>
      <c r="F7" s="178">
        <v>55675</v>
      </c>
      <c r="G7" s="79"/>
      <c r="H7" s="79"/>
      <c r="I7" s="79"/>
      <c r="J7" s="74"/>
      <c r="K7" s="2"/>
    </row>
    <row r="8" spans="1:15">
      <c r="A8" s="131">
        <v>26</v>
      </c>
      <c r="B8" s="82" t="s">
        <v>1485</v>
      </c>
      <c r="C8" s="17" t="s">
        <v>3048</v>
      </c>
      <c r="D8" s="185">
        <v>39790</v>
      </c>
      <c r="E8" s="185">
        <v>42630</v>
      </c>
      <c r="F8" s="179">
        <v>56840</v>
      </c>
      <c r="G8" s="79"/>
      <c r="H8" s="79"/>
      <c r="I8" s="79"/>
      <c r="J8" s="74"/>
      <c r="K8" s="2"/>
    </row>
    <row r="9" spans="1:15">
      <c r="A9" s="131">
        <v>27</v>
      </c>
      <c r="B9" s="82" t="s">
        <v>1486</v>
      </c>
      <c r="C9" s="17" t="s">
        <v>3049</v>
      </c>
      <c r="D9" s="185">
        <v>40485</v>
      </c>
      <c r="E9" s="185">
        <v>43380</v>
      </c>
      <c r="F9" s="179">
        <v>57840</v>
      </c>
      <c r="G9" s="79"/>
      <c r="H9" s="79"/>
      <c r="I9" s="79"/>
      <c r="J9" s="74"/>
      <c r="K9" s="2"/>
    </row>
    <row r="10" spans="1:15">
      <c r="A10" s="131">
        <v>28</v>
      </c>
      <c r="B10" s="82" t="s">
        <v>1487</v>
      </c>
      <c r="C10" s="17" t="s">
        <v>3050</v>
      </c>
      <c r="D10" s="185">
        <v>41300</v>
      </c>
      <c r="E10" s="185">
        <v>44250</v>
      </c>
      <c r="F10" s="179">
        <v>59000</v>
      </c>
      <c r="G10" s="79"/>
      <c r="H10" s="79"/>
      <c r="I10" s="79"/>
      <c r="J10" s="74"/>
      <c r="K10" s="2"/>
    </row>
    <row r="11" spans="1:15">
      <c r="A11" s="131">
        <v>29</v>
      </c>
      <c r="B11" s="82" t="s">
        <v>1488</v>
      </c>
      <c r="C11" s="17" t="s">
        <v>3051</v>
      </c>
      <c r="D11" s="185">
        <v>42115</v>
      </c>
      <c r="E11" s="185">
        <v>45125</v>
      </c>
      <c r="F11" s="179">
        <v>60165</v>
      </c>
      <c r="G11" s="79"/>
      <c r="H11" s="79"/>
      <c r="I11" s="79"/>
      <c r="J11" s="74"/>
      <c r="K11" s="2"/>
    </row>
    <row r="12" spans="1:15">
      <c r="A12" s="131">
        <v>30</v>
      </c>
      <c r="B12" s="82" t="s">
        <v>1489</v>
      </c>
      <c r="C12" s="17" t="s">
        <v>3052</v>
      </c>
      <c r="D12" s="185">
        <v>42815</v>
      </c>
      <c r="E12" s="185">
        <v>45870</v>
      </c>
      <c r="F12" s="179">
        <v>61160</v>
      </c>
      <c r="G12" s="79"/>
      <c r="H12" s="79"/>
      <c r="I12" s="79"/>
      <c r="J12" s="74"/>
      <c r="K12" s="2"/>
    </row>
    <row r="13" spans="1:15">
      <c r="A13" s="131">
        <v>31</v>
      </c>
      <c r="B13" s="82" t="s">
        <v>1490</v>
      </c>
      <c r="C13" s="17" t="s">
        <v>3053</v>
      </c>
      <c r="D13" s="185">
        <v>43630</v>
      </c>
      <c r="E13" s="185">
        <v>46745</v>
      </c>
      <c r="F13" s="179">
        <v>62325</v>
      </c>
      <c r="G13" s="79"/>
      <c r="H13" s="79"/>
      <c r="I13" s="79"/>
      <c r="J13" s="74"/>
      <c r="K13" s="2"/>
    </row>
    <row r="14" spans="1:15">
      <c r="A14" s="131">
        <v>32</v>
      </c>
      <c r="B14" s="82" t="s">
        <v>1491</v>
      </c>
      <c r="C14" s="17" t="s">
        <v>3054</v>
      </c>
      <c r="D14" s="185">
        <v>44440</v>
      </c>
      <c r="E14" s="185">
        <v>47615</v>
      </c>
      <c r="F14" s="179">
        <v>63490</v>
      </c>
      <c r="G14" s="79"/>
      <c r="H14" s="79"/>
      <c r="I14" s="79"/>
      <c r="J14" s="74"/>
      <c r="K14" s="2"/>
    </row>
    <row r="15" spans="1:15">
      <c r="A15" s="131">
        <v>33</v>
      </c>
      <c r="B15" s="82" t="s">
        <v>1492</v>
      </c>
      <c r="C15" s="17" t="s">
        <v>3055</v>
      </c>
      <c r="D15" s="185">
        <v>45140</v>
      </c>
      <c r="E15" s="185">
        <v>48365</v>
      </c>
      <c r="F15" s="179">
        <v>64485</v>
      </c>
      <c r="G15" s="79"/>
      <c r="H15" s="79"/>
      <c r="I15" s="79"/>
      <c r="J15" s="74"/>
      <c r="K15" s="2"/>
    </row>
    <row r="16" spans="1:15">
      <c r="A16" s="131">
        <v>34</v>
      </c>
      <c r="B16" s="82" t="s">
        <v>1493</v>
      </c>
      <c r="C16" s="17" t="s">
        <v>3056</v>
      </c>
      <c r="D16" s="185">
        <v>45955</v>
      </c>
      <c r="E16" s="185">
        <v>49235</v>
      </c>
      <c r="F16" s="179">
        <v>65650</v>
      </c>
      <c r="G16" s="79"/>
      <c r="H16" s="79"/>
      <c r="I16" s="79"/>
      <c r="J16" s="74"/>
      <c r="K16" s="2"/>
    </row>
    <row r="17" spans="1:11">
      <c r="A17" s="131">
        <v>35</v>
      </c>
      <c r="B17" s="82" t="s">
        <v>1494</v>
      </c>
      <c r="C17" s="17" t="s">
        <v>3057</v>
      </c>
      <c r="D17" s="185">
        <v>46650</v>
      </c>
      <c r="E17" s="185">
        <v>49985</v>
      </c>
      <c r="F17" s="179">
        <v>66645</v>
      </c>
      <c r="G17" s="79"/>
      <c r="H17" s="79"/>
      <c r="I17" s="79"/>
      <c r="J17" s="74"/>
      <c r="K17" s="2"/>
    </row>
    <row r="18" spans="1:11">
      <c r="A18" s="131">
        <v>36</v>
      </c>
      <c r="B18" s="82" t="s">
        <v>1495</v>
      </c>
      <c r="C18" s="17" t="s">
        <v>3058</v>
      </c>
      <c r="D18" s="185">
        <v>47350</v>
      </c>
      <c r="E18" s="185">
        <v>50735</v>
      </c>
      <c r="F18" s="179">
        <v>67645</v>
      </c>
      <c r="G18" s="79"/>
      <c r="H18" s="79"/>
      <c r="I18" s="79"/>
      <c r="J18" s="74"/>
      <c r="K18" s="2"/>
    </row>
    <row r="19" spans="1:11">
      <c r="A19" s="131">
        <v>37</v>
      </c>
      <c r="B19" s="82" t="s">
        <v>1496</v>
      </c>
      <c r="C19" s="17" t="s">
        <v>3059</v>
      </c>
      <c r="D19" s="185">
        <v>48165</v>
      </c>
      <c r="E19" s="185">
        <v>51605</v>
      </c>
      <c r="F19" s="179">
        <v>68805</v>
      </c>
      <c r="G19" s="79"/>
      <c r="H19" s="79"/>
      <c r="I19" s="79"/>
      <c r="J19" s="74"/>
      <c r="K19" s="2"/>
    </row>
    <row r="20" spans="1:11">
      <c r="A20" s="131">
        <v>38</v>
      </c>
      <c r="B20" s="82" t="s">
        <v>1497</v>
      </c>
      <c r="C20" s="17" t="s">
        <v>3060</v>
      </c>
      <c r="D20" s="185">
        <v>48865</v>
      </c>
      <c r="E20" s="185">
        <v>52355</v>
      </c>
      <c r="F20" s="179">
        <v>69805</v>
      </c>
      <c r="G20" s="79"/>
      <c r="H20" s="79"/>
      <c r="I20" s="79"/>
      <c r="J20" s="74"/>
      <c r="K20" s="2"/>
    </row>
    <row r="21" spans="1:11">
      <c r="A21" s="131">
        <v>39</v>
      </c>
      <c r="B21" s="82" t="s">
        <v>1498</v>
      </c>
      <c r="C21" s="17" t="s">
        <v>3061</v>
      </c>
      <c r="D21" s="185">
        <v>49560</v>
      </c>
      <c r="E21" s="185">
        <v>53100</v>
      </c>
      <c r="F21" s="179">
        <v>70800</v>
      </c>
      <c r="G21" s="79"/>
      <c r="H21" s="79"/>
      <c r="I21" s="79"/>
      <c r="J21" s="74"/>
      <c r="K21" s="2"/>
    </row>
    <row r="22" spans="1:11">
      <c r="A22" s="131">
        <v>40</v>
      </c>
      <c r="B22" s="82" t="s">
        <v>1499</v>
      </c>
      <c r="C22" s="17" t="s">
        <v>3062</v>
      </c>
      <c r="D22" s="185">
        <v>50260</v>
      </c>
      <c r="E22" s="185">
        <v>53850</v>
      </c>
      <c r="F22" s="179">
        <v>71800</v>
      </c>
      <c r="G22" s="79"/>
      <c r="H22" s="79"/>
      <c r="I22" s="79"/>
      <c r="J22" s="74"/>
      <c r="K22" s="2"/>
    </row>
    <row r="23" spans="1:11">
      <c r="A23" s="131">
        <v>41</v>
      </c>
      <c r="B23" s="82" t="s">
        <v>1500</v>
      </c>
      <c r="C23" s="17" t="s">
        <v>3063</v>
      </c>
      <c r="D23" s="185">
        <v>51075</v>
      </c>
      <c r="E23" s="185">
        <v>54720</v>
      </c>
      <c r="F23" s="179">
        <v>72960</v>
      </c>
      <c r="G23" s="79"/>
      <c r="H23" s="79"/>
      <c r="I23" s="79"/>
      <c r="J23" s="74"/>
      <c r="K23" s="2"/>
    </row>
    <row r="24" spans="1:11">
      <c r="A24" s="131">
        <v>42</v>
      </c>
      <c r="B24" s="82" t="s">
        <v>1501</v>
      </c>
      <c r="C24" s="17" t="s">
        <v>3064</v>
      </c>
      <c r="D24" s="185">
        <v>51770</v>
      </c>
      <c r="E24" s="185">
        <v>55470</v>
      </c>
      <c r="F24" s="179">
        <v>73960</v>
      </c>
      <c r="G24" s="79"/>
      <c r="H24" s="79"/>
      <c r="I24" s="79"/>
      <c r="J24" s="74"/>
      <c r="K24" s="2"/>
    </row>
    <row r="25" spans="1:11">
      <c r="A25" s="131">
        <v>43</v>
      </c>
      <c r="B25" s="82" t="s">
        <v>1502</v>
      </c>
      <c r="C25" s="17" t="s">
        <v>3065</v>
      </c>
      <c r="D25" s="185">
        <v>52470</v>
      </c>
      <c r="E25" s="185">
        <v>56215</v>
      </c>
      <c r="F25" s="179">
        <v>74955</v>
      </c>
      <c r="G25" s="79"/>
      <c r="H25" s="79"/>
      <c r="I25" s="79"/>
      <c r="J25" s="74"/>
      <c r="K25" s="2"/>
    </row>
    <row r="26" spans="1:11">
      <c r="A26" s="131">
        <v>44</v>
      </c>
      <c r="B26" s="82" t="s">
        <v>1503</v>
      </c>
      <c r="C26" s="17" t="s">
        <v>3066</v>
      </c>
      <c r="D26" s="185">
        <v>53165</v>
      </c>
      <c r="E26" s="185">
        <v>56965</v>
      </c>
      <c r="F26" s="179">
        <v>75955</v>
      </c>
      <c r="G26" s="79"/>
      <c r="H26" s="79"/>
      <c r="I26" s="79"/>
      <c r="J26" s="74"/>
      <c r="K26" s="2"/>
    </row>
    <row r="27" spans="1:11">
      <c r="A27" s="131">
        <v>45</v>
      </c>
      <c r="B27" s="82" t="s">
        <v>1504</v>
      </c>
      <c r="C27" s="17" t="s">
        <v>3067</v>
      </c>
      <c r="D27" s="185">
        <v>53865</v>
      </c>
      <c r="E27" s="185">
        <v>57715</v>
      </c>
      <c r="F27" s="179">
        <v>76950</v>
      </c>
      <c r="G27" s="79"/>
      <c r="H27" s="79"/>
      <c r="I27" s="79"/>
      <c r="J27" s="74"/>
      <c r="K27" s="2"/>
    </row>
    <row r="28" spans="1:11">
      <c r="A28" s="131">
        <v>46</v>
      </c>
      <c r="B28" s="82" t="s">
        <v>1505</v>
      </c>
      <c r="C28" s="17" t="s">
        <v>3068</v>
      </c>
      <c r="D28" s="185">
        <v>54565</v>
      </c>
      <c r="E28" s="185">
        <v>58460</v>
      </c>
      <c r="F28" s="179">
        <v>77950</v>
      </c>
      <c r="G28" s="79"/>
      <c r="H28" s="79"/>
      <c r="I28" s="79"/>
      <c r="J28" s="74"/>
      <c r="K28" s="2"/>
    </row>
    <row r="29" spans="1:11">
      <c r="A29" s="131">
        <v>47</v>
      </c>
      <c r="B29" s="82" t="s">
        <v>1506</v>
      </c>
      <c r="C29" s="17" t="s">
        <v>3069</v>
      </c>
      <c r="D29" s="185">
        <v>55260</v>
      </c>
      <c r="E29" s="185">
        <v>59210</v>
      </c>
      <c r="F29" s="179">
        <v>78945</v>
      </c>
      <c r="G29" s="79"/>
      <c r="H29" s="79"/>
      <c r="I29" s="79"/>
      <c r="J29" s="74"/>
      <c r="K29" s="2"/>
    </row>
    <row r="30" spans="1:11">
      <c r="A30" s="131">
        <v>48</v>
      </c>
      <c r="B30" s="82" t="s">
        <v>1507</v>
      </c>
      <c r="C30" s="17" t="s">
        <v>3070</v>
      </c>
      <c r="D30" s="185">
        <v>55960</v>
      </c>
      <c r="E30" s="185">
        <v>59955</v>
      </c>
      <c r="F30" s="179">
        <v>79940</v>
      </c>
      <c r="G30" s="79"/>
      <c r="H30" s="79"/>
      <c r="I30" s="79"/>
      <c r="J30" s="74"/>
      <c r="K30" s="2"/>
    </row>
    <row r="31" spans="1:11">
      <c r="A31" s="131">
        <v>49</v>
      </c>
      <c r="B31" s="82" t="s">
        <v>1508</v>
      </c>
      <c r="C31" s="17" t="s">
        <v>3071</v>
      </c>
      <c r="D31" s="185">
        <v>56660</v>
      </c>
      <c r="E31" s="185">
        <v>60705</v>
      </c>
      <c r="F31" s="179">
        <v>80940</v>
      </c>
      <c r="G31" s="79"/>
      <c r="H31" s="79"/>
      <c r="I31" s="79"/>
      <c r="J31" s="74"/>
      <c r="K31" s="2"/>
    </row>
    <row r="32" spans="1:11">
      <c r="A32" s="131">
        <v>50</v>
      </c>
      <c r="B32" s="82" t="s">
        <v>1509</v>
      </c>
      <c r="C32" s="17" t="s">
        <v>3072</v>
      </c>
      <c r="D32" s="185">
        <v>57355</v>
      </c>
      <c r="E32" s="185">
        <v>61450</v>
      </c>
      <c r="F32" s="179">
        <v>81935</v>
      </c>
      <c r="G32" s="79"/>
      <c r="H32" s="79"/>
      <c r="I32" s="79"/>
      <c r="J32" s="74"/>
      <c r="K32" s="2"/>
    </row>
    <row r="33" spans="1:11">
      <c r="A33" s="131">
        <v>51</v>
      </c>
      <c r="B33" s="82" t="s">
        <v>1510</v>
      </c>
      <c r="C33" s="17" t="s">
        <v>3073</v>
      </c>
      <c r="D33" s="185">
        <v>58055</v>
      </c>
      <c r="E33" s="185">
        <v>62200</v>
      </c>
      <c r="F33" s="179">
        <v>82935</v>
      </c>
      <c r="G33" s="79"/>
      <c r="H33" s="79"/>
      <c r="I33" s="79"/>
      <c r="J33" s="74"/>
      <c r="K33" s="2"/>
    </row>
    <row r="34" spans="1:11">
      <c r="A34" s="131">
        <v>52</v>
      </c>
      <c r="B34" s="82" t="s">
        <v>1511</v>
      </c>
      <c r="C34" s="17" t="s">
        <v>3074</v>
      </c>
      <c r="D34" s="185">
        <v>58750</v>
      </c>
      <c r="E34" s="185">
        <v>62950</v>
      </c>
      <c r="F34" s="179">
        <v>83930</v>
      </c>
      <c r="G34" s="79"/>
      <c r="H34" s="79"/>
      <c r="I34" s="79"/>
      <c r="J34" s="74"/>
      <c r="K34" s="2"/>
    </row>
    <row r="35" spans="1:11">
      <c r="A35" s="131">
        <v>53</v>
      </c>
      <c r="B35" s="82" t="s">
        <v>1512</v>
      </c>
      <c r="C35" s="17" t="s">
        <v>3075</v>
      </c>
      <c r="D35" s="185">
        <v>59450</v>
      </c>
      <c r="E35" s="185">
        <v>63695</v>
      </c>
      <c r="F35" s="179">
        <v>84930</v>
      </c>
      <c r="G35" s="79"/>
      <c r="H35" s="79"/>
      <c r="I35" s="79"/>
      <c r="J35" s="74"/>
      <c r="K35" s="2"/>
    </row>
    <row r="36" spans="1:11">
      <c r="A36" s="131">
        <v>54</v>
      </c>
      <c r="B36" s="82" t="s">
        <v>1513</v>
      </c>
      <c r="C36" s="17" t="s">
        <v>3076</v>
      </c>
      <c r="D36" s="185">
        <v>60150</v>
      </c>
      <c r="E36" s="185">
        <v>64445</v>
      </c>
      <c r="F36" s="179">
        <v>85925</v>
      </c>
      <c r="G36" s="79"/>
      <c r="H36" s="79"/>
      <c r="I36" s="79"/>
      <c r="J36" s="74"/>
      <c r="K36" s="2"/>
    </row>
    <row r="37" spans="1:11">
      <c r="A37" s="131">
        <v>55</v>
      </c>
      <c r="B37" s="82" t="s">
        <v>1514</v>
      </c>
      <c r="C37" s="17" t="s">
        <v>3077</v>
      </c>
      <c r="D37" s="185">
        <v>60845</v>
      </c>
      <c r="E37" s="185">
        <v>65190</v>
      </c>
      <c r="F37" s="179">
        <v>86925</v>
      </c>
      <c r="G37" s="79"/>
      <c r="H37" s="79"/>
      <c r="I37" s="79"/>
      <c r="J37" s="74"/>
      <c r="K37" s="2"/>
    </row>
    <row r="38" spans="1:11">
      <c r="A38" s="131">
        <v>56</v>
      </c>
      <c r="B38" s="82" t="s">
        <v>1515</v>
      </c>
      <c r="C38" s="17" t="s">
        <v>3078</v>
      </c>
      <c r="D38" s="185">
        <v>61430</v>
      </c>
      <c r="E38" s="185">
        <v>65815</v>
      </c>
      <c r="F38" s="179">
        <v>87755</v>
      </c>
      <c r="G38" s="79"/>
      <c r="H38" s="79"/>
      <c r="I38" s="79"/>
      <c r="J38" s="74"/>
      <c r="K38" s="2"/>
    </row>
    <row r="39" spans="1:11">
      <c r="A39" s="131">
        <v>57</v>
      </c>
      <c r="B39" s="82" t="s">
        <v>1516</v>
      </c>
      <c r="C39" s="17" t="s">
        <v>3079</v>
      </c>
      <c r="D39" s="185">
        <v>62125</v>
      </c>
      <c r="E39" s="185">
        <v>66565</v>
      </c>
      <c r="F39" s="179">
        <v>88750</v>
      </c>
      <c r="G39" s="79"/>
      <c r="H39" s="79"/>
      <c r="I39" s="79"/>
      <c r="J39" s="74"/>
      <c r="K39" s="2"/>
    </row>
    <row r="40" spans="1:11">
      <c r="A40" s="131">
        <v>58</v>
      </c>
      <c r="B40" s="82" t="s">
        <v>1517</v>
      </c>
      <c r="C40" s="17" t="s">
        <v>3080</v>
      </c>
      <c r="D40" s="185">
        <v>62825</v>
      </c>
      <c r="E40" s="185">
        <v>67310</v>
      </c>
      <c r="F40" s="179">
        <v>89750</v>
      </c>
      <c r="G40" s="79"/>
      <c r="H40" s="79"/>
      <c r="I40" s="79"/>
      <c r="J40" s="74"/>
      <c r="K40" s="2"/>
    </row>
    <row r="41" spans="1:11">
      <c r="A41" s="131">
        <v>59</v>
      </c>
      <c r="B41" s="82" t="s">
        <v>1518</v>
      </c>
      <c r="C41" s="17" t="s">
        <v>3081</v>
      </c>
      <c r="D41" s="185">
        <v>63520</v>
      </c>
      <c r="E41" s="185">
        <v>68060</v>
      </c>
      <c r="F41" s="179">
        <v>90745</v>
      </c>
      <c r="G41" s="79"/>
      <c r="H41" s="79"/>
      <c r="I41" s="79"/>
      <c r="J41" s="74"/>
      <c r="K41" s="2"/>
    </row>
    <row r="42" spans="1:11">
      <c r="A42" s="131">
        <v>60</v>
      </c>
      <c r="B42" s="82" t="s">
        <v>1519</v>
      </c>
      <c r="C42" s="17" t="s">
        <v>3082</v>
      </c>
      <c r="D42" s="185">
        <v>64105</v>
      </c>
      <c r="E42" s="185">
        <v>68680</v>
      </c>
      <c r="F42" s="179">
        <v>91575</v>
      </c>
      <c r="G42" s="79"/>
      <c r="H42" s="79"/>
      <c r="I42" s="79"/>
      <c r="J42" s="74"/>
      <c r="K42" s="2"/>
    </row>
    <row r="43" spans="1:11">
      <c r="A43" s="131">
        <v>61</v>
      </c>
      <c r="B43" s="82" t="s">
        <v>1520</v>
      </c>
      <c r="C43" s="17" t="s">
        <v>3083</v>
      </c>
      <c r="D43" s="185">
        <v>64800</v>
      </c>
      <c r="E43" s="185">
        <v>69430</v>
      </c>
      <c r="F43" s="179">
        <v>92575</v>
      </c>
      <c r="G43" s="79"/>
      <c r="H43" s="79"/>
      <c r="I43" s="79"/>
      <c r="J43" s="74"/>
      <c r="K43" s="2"/>
    </row>
    <row r="44" spans="1:11">
      <c r="A44" s="131">
        <v>62</v>
      </c>
      <c r="B44" s="82" t="s">
        <v>1521</v>
      </c>
      <c r="C44" s="17" t="s">
        <v>3084</v>
      </c>
      <c r="D44" s="185">
        <v>65500</v>
      </c>
      <c r="E44" s="185">
        <v>70180</v>
      </c>
      <c r="F44" s="179">
        <v>93570</v>
      </c>
      <c r="G44" s="79"/>
      <c r="H44" s="79"/>
      <c r="I44" s="79"/>
      <c r="J44" s="74"/>
      <c r="K44" s="2"/>
    </row>
    <row r="45" spans="1:11">
      <c r="A45" s="131">
        <v>63</v>
      </c>
      <c r="B45" s="82" t="s">
        <v>1522</v>
      </c>
      <c r="C45" s="17" t="s">
        <v>3085</v>
      </c>
      <c r="D45" s="185">
        <v>66195</v>
      </c>
      <c r="E45" s="185">
        <v>70925</v>
      </c>
      <c r="F45" s="179">
        <v>94570</v>
      </c>
      <c r="G45" s="79"/>
      <c r="H45" s="79"/>
      <c r="I45" s="79"/>
      <c r="J45" s="74"/>
      <c r="K45" s="2"/>
    </row>
    <row r="46" spans="1:11">
      <c r="A46" s="131">
        <v>64</v>
      </c>
      <c r="B46" s="82" t="s">
        <v>1523</v>
      </c>
      <c r="C46" s="17" t="s">
        <v>3086</v>
      </c>
      <c r="D46" s="185">
        <v>66780</v>
      </c>
      <c r="E46" s="185">
        <v>71550</v>
      </c>
      <c r="F46" s="179">
        <v>95400</v>
      </c>
      <c r="G46" s="79"/>
      <c r="H46" s="79"/>
      <c r="I46" s="79"/>
      <c r="J46" s="74"/>
      <c r="K46" s="2"/>
    </row>
    <row r="47" spans="1:11">
      <c r="A47" s="131">
        <v>65</v>
      </c>
      <c r="B47" s="82" t="s">
        <v>1524</v>
      </c>
      <c r="C47" s="17" t="s">
        <v>3087</v>
      </c>
      <c r="D47" s="185">
        <v>67475</v>
      </c>
      <c r="E47" s="185">
        <v>72295</v>
      </c>
      <c r="F47" s="179">
        <v>96395</v>
      </c>
      <c r="G47" s="79"/>
      <c r="H47" s="79"/>
      <c r="I47" s="79"/>
      <c r="J47" s="74"/>
      <c r="K47" s="2"/>
    </row>
    <row r="48" spans="1:11">
      <c r="A48" s="131">
        <v>66</v>
      </c>
      <c r="B48" s="82" t="s">
        <v>1525</v>
      </c>
      <c r="C48" s="17" t="s">
        <v>3088</v>
      </c>
      <c r="D48" s="185">
        <v>68060</v>
      </c>
      <c r="E48" s="185">
        <v>72920</v>
      </c>
      <c r="F48" s="179">
        <v>97225</v>
      </c>
      <c r="G48" s="79"/>
      <c r="H48" s="79"/>
      <c r="I48" s="79"/>
      <c r="J48" s="74"/>
      <c r="K48" s="2"/>
    </row>
    <row r="49" spans="1:11">
      <c r="A49" s="131">
        <v>67</v>
      </c>
      <c r="B49" s="82" t="s">
        <v>1526</v>
      </c>
      <c r="C49" s="17" t="s">
        <v>3089</v>
      </c>
      <c r="D49" s="185">
        <v>68755</v>
      </c>
      <c r="E49" s="185">
        <v>73670</v>
      </c>
      <c r="F49" s="179">
        <v>98225</v>
      </c>
      <c r="G49" s="79"/>
      <c r="H49" s="79"/>
      <c r="I49" s="79"/>
      <c r="J49" s="74"/>
      <c r="K49" s="2"/>
    </row>
    <row r="50" spans="1:11">
      <c r="A50" s="131">
        <v>68</v>
      </c>
      <c r="B50" s="82" t="s">
        <v>1527</v>
      </c>
      <c r="C50" s="17" t="s">
        <v>3090</v>
      </c>
      <c r="D50" s="185">
        <v>69455</v>
      </c>
      <c r="E50" s="185">
        <v>74415</v>
      </c>
      <c r="F50" s="179">
        <v>99220</v>
      </c>
      <c r="G50" s="79"/>
      <c r="H50" s="79"/>
      <c r="I50" s="79"/>
      <c r="J50" s="74"/>
      <c r="K50" s="2"/>
    </row>
    <row r="51" spans="1:11">
      <c r="A51" s="131">
        <v>69</v>
      </c>
      <c r="B51" s="82" t="s">
        <v>1528</v>
      </c>
      <c r="C51" s="17" t="s">
        <v>3091</v>
      </c>
      <c r="D51" s="185">
        <v>70035</v>
      </c>
      <c r="E51" s="185">
        <v>75040</v>
      </c>
      <c r="F51" s="179">
        <v>100050</v>
      </c>
      <c r="G51" s="79"/>
      <c r="H51" s="79"/>
      <c r="I51" s="79"/>
      <c r="J51" s="74"/>
      <c r="K51" s="2"/>
    </row>
    <row r="52" spans="1:11">
      <c r="A52" s="131">
        <v>70</v>
      </c>
      <c r="B52" s="82" t="s">
        <v>1529</v>
      </c>
      <c r="C52" s="17" t="s">
        <v>3092</v>
      </c>
      <c r="D52" s="185">
        <v>70735</v>
      </c>
      <c r="E52" s="185">
        <v>75785</v>
      </c>
      <c r="F52" s="179">
        <v>101050</v>
      </c>
      <c r="G52" s="79"/>
      <c r="H52" s="79"/>
      <c r="I52" s="79"/>
      <c r="J52" s="74"/>
      <c r="K52" s="2"/>
    </row>
    <row r="53" spans="1:11">
      <c r="A53" s="131">
        <v>71</v>
      </c>
      <c r="B53" s="82" t="s">
        <v>1530</v>
      </c>
      <c r="C53" s="17" t="s">
        <v>3093</v>
      </c>
      <c r="D53" s="185">
        <v>71315</v>
      </c>
      <c r="E53" s="185">
        <v>76410</v>
      </c>
      <c r="F53" s="179">
        <v>101880</v>
      </c>
      <c r="G53" s="79"/>
      <c r="H53" s="79"/>
      <c r="I53" s="79"/>
      <c r="J53" s="74"/>
      <c r="K53" s="2"/>
    </row>
    <row r="54" spans="1:11">
      <c r="A54" s="131">
        <v>72</v>
      </c>
      <c r="B54" s="82" t="s">
        <v>1531</v>
      </c>
      <c r="C54" s="17" t="s">
        <v>3094</v>
      </c>
      <c r="D54" s="185">
        <v>72015</v>
      </c>
      <c r="E54" s="185">
        <v>77160</v>
      </c>
      <c r="F54" s="179">
        <v>102880</v>
      </c>
      <c r="G54" s="79"/>
      <c r="H54" s="79"/>
      <c r="I54" s="79"/>
      <c r="J54" s="74"/>
      <c r="K54" s="2"/>
    </row>
    <row r="55" spans="1:11">
      <c r="A55" s="131">
        <v>73</v>
      </c>
      <c r="B55" s="82" t="s">
        <v>1532</v>
      </c>
      <c r="C55" s="17" t="s">
        <v>3095</v>
      </c>
      <c r="D55" s="185">
        <v>72595</v>
      </c>
      <c r="E55" s="185">
        <v>77780</v>
      </c>
      <c r="F55" s="179">
        <v>103710</v>
      </c>
      <c r="G55" s="79"/>
      <c r="H55" s="79"/>
      <c r="I55" s="79"/>
      <c r="J55" s="74"/>
      <c r="K55" s="2"/>
    </row>
    <row r="56" spans="1:11">
      <c r="A56" s="131">
        <v>74</v>
      </c>
      <c r="B56" s="82" t="s">
        <v>1533</v>
      </c>
      <c r="C56" s="17" t="s">
        <v>3096</v>
      </c>
      <c r="D56" s="185">
        <v>73295</v>
      </c>
      <c r="E56" s="185">
        <v>78530</v>
      </c>
      <c r="F56" s="179">
        <v>104705</v>
      </c>
      <c r="G56" s="79"/>
      <c r="H56" s="79"/>
      <c r="I56" s="79"/>
      <c r="J56" s="74"/>
      <c r="K56" s="2"/>
    </row>
    <row r="57" spans="1:11">
      <c r="A57" s="131">
        <v>75</v>
      </c>
      <c r="B57" s="82" t="s">
        <v>1534</v>
      </c>
      <c r="C57" s="17" t="s">
        <v>3097</v>
      </c>
      <c r="D57" s="185">
        <v>73875</v>
      </c>
      <c r="E57" s="185">
        <v>79155</v>
      </c>
      <c r="F57" s="179">
        <v>105535</v>
      </c>
      <c r="G57" s="79"/>
      <c r="H57" s="79"/>
      <c r="I57" s="79"/>
      <c r="J57" s="74"/>
      <c r="K57" s="2"/>
    </row>
    <row r="58" spans="1:11">
      <c r="A58" s="131">
        <v>76</v>
      </c>
      <c r="B58" s="82" t="s">
        <v>1535</v>
      </c>
      <c r="C58" s="17" t="s">
        <v>3098</v>
      </c>
      <c r="D58" s="185">
        <v>74575</v>
      </c>
      <c r="E58" s="185">
        <v>79900</v>
      </c>
      <c r="F58" s="179">
        <v>106535</v>
      </c>
      <c r="G58" s="79"/>
      <c r="H58" s="79"/>
      <c r="I58" s="79"/>
      <c r="J58" s="74"/>
      <c r="K58" s="2"/>
    </row>
    <row r="59" spans="1:11">
      <c r="A59" s="131">
        <v>77</v>
      </c>
      <c r="B59" s="82" t="s">
        <v>1536</v>
      </c>
      <c r="C59" s="17" t="s">
        <v>3099</v>
      </c>
      <c r="D59" s="185">
        <v>75155</v>
      </c>
      <c r="E59" s="185">
        <v>80525</v>
      </c>
      <c r="F59" s="179">
        <v>107365</v>
      </c>
      <c r="G59" s="79"/>
      <c r="H59" s="79"/>
      <c r="I59" s="79"/>
      <c r="J59" s="74"/>
      <c r="K59" s="2"/>
    </row>
    <row r="60" spans="1:11">
      <c r="A60" s="131">
        <v>78</v>
      </c>
      <c r="B60" s="82" t="s">
        <v>1537</v>
      </c>
      <c r="C60" s="17" t="s">
        <v>3100</v>
      </c>
      <c r="D60" s="185">
        <v>75855</v>
      </c>
      <c r="E60" s="185">
        <v>81270</v>
      </c>
      <c r="F60" s="179">
        <v>108360</v>
      </c>
      <c r="G60" s="79"/>
      <c r="H60" s="79"/>
      <c r="I60" s="79"/>
      <c r="J60" s="74"/>
      <c r="K60" s="2"/>
    </row>
    <row r="61" spans="1:11">
      <c r="A61" s="131">
        <v>79</v>
      </c>
      <c r="B61" s="82" t="s">
        <v>1538</v>
      </c>
      <c r="C61" s="17" t="s">
        <v>3101</v>
      </c>
      <c r="D61" s="185">
        <v>76435</v>
      </c>
      <c r="E61" s="185">
        <v>81895</v>
      </c>
      <c r="F61" s="179">
        <v>109195</v>
      </c>
      <c r="G61" s="79"/>
      <c r="H61" s="79"/>
      <c r="I61" s="79"/>
      <c r="J61" s="74"/>
      <c r="K61" s="2"/>
    </row>
    <row r="62" spans="1:11">
      <c r="A62" s="131">
        <v>80</v>
      </c>
      <c r="B62" s="82" t="s">
        <v>1539</v>
      </c>
      <c r="C62" s="17" t="s">
        <v>3102</v>
      </c>
      <c r="D62" s="185">
        <v>77015</v>
      </c>
      <c r="E62" s="185">
        <v>82520</v>
      </c>
      <c r="F62" s="179">
        <v>110025</v>
      </c>
      <c r="G62" s="79"/>
      <c r="H62" s="79"/>
      <c r="I62" s="79"/>
      <c r="J62" s="74"/>
      <c r="K62" s="2"/>
    </row>
    <row r="63" spans="1:11">
      <c r="A63" s="131">
        <v>81</v>
      </c>
      <c r="B63" s="82" t="s">
        <v>1540</v>
      </c>
      <c r="C63" s="17" t="s">
        <v>3103</v>
      </c>
      <c r="D63" s="185">
        <v>77715</v>
      </c>
      <c r="E63" s="185">
        <v>83265</v>
      </c>
      <c r="F63" s="179">
        <v>111020</v>
      </c>
      <c r="G63" s="79"/>
      <c r="H63" s="79"/>
      <c r="I63" s="79"/>
      <c r="J63" s="74"/>
      <c r="K63" s="2"/>
    </row>
    <row r="64" spans="1:11">
      <c r="A64" s="131">
        <v>82</v>
      </c>
      <c r="B64" s="82" t="s">
        <v>1541</v>
      </c>
      <c r="C64" s="17" t="s">
        <v>3104</v>
      </c>
      <c r="D64" s="185">
        <v>78295</v>
      </c>
      <c r="E64" s="185">
        <v>83890</v>
      </c>
      <c r="F64" s="179">
        <v>111855</v>
      </c>
      <c r="G64" s="79"/>
      <c r="H64" s="79"/>
      <c r="I64" s="79"/>
      <c r="J64" s="74"/>
      <c r="K64" s="2"/>
    </row>
    <row r="65" spans="1:11">
      <c r="A65" s="131">
        <v>83</v>
      </c>
      <c r="B65" s="82" t="s">
        <v>1542</v>
      </c>
      <c r="C65" s="17" t="s">
        <v>3105</v>
      </c>
      <c r="D65" s="185">
        <v>78995</v>
      </c>
      <c r="E65" s="185">
        <v>84635</v>
      </c>
      <c r="F65" s="179">
        <v>112850</v>
      </c>
      <c r="G65" s="79"/>
      <c r="H65" s="79"/>
      <c r="I65" s="79"/>
      <c r="J65" s="74"/>
      <c r="K65" s="2"/>
    </row>
    <row r="66" spans="1:11">
      <c r="A66" s="131">
        <v>84</v>
      </c>
      <c r="B66" s="82" t="s">
        <v>1543</v>
      </c>
      <c r="C66" s="17" t="s">
        <v>3106</v>
      </c>
      <c r="D66" s="185">
        <v>79575</v>
      </c>
      <c r="E66" s="185">
        <v>85260</v>
      </c>
      <c r="F66" s="179">
        <v>113680</v>
      </c>
      <c r="G66" s="79"/>
      <c r="H66" s="79"/>
      <c r="I66" s="79"/>
      <c r="J66" s="74"/>
      <c r="K66" s="2"/>
    </row>
    <row r="67" spans="1:11">
      <c r="A67" s="131">
        <v>85</v>
      </c>
      <c r="B67" s="82" t="s">
        <v>1544</v>
      </c>
      <c r="C67" s="17" t="s">
        <v>3107</v>
      </c>
      <c r="D67" s="185">
        <v>80160</v>
      </c>
      <c r="E67" s="185">
        <v>85885</v>
      </c>
      <c r="F67" s="179">
        <v>114510</v>
      </c>
      <c r="G67" s="79"/>
      <c r="H67" s="79"/>
      <c r="I67" s="79"/>
      <c r="J67" s="74"/>
      <c r="K67" s="2"/>
    </row>
    <row r="68" spans="1:11">
      <c r="A68" s="131">
        <v>86</v>
      </c>
      <c r="B68" s="82" t="s">
        <v>1545</v>
      </c>
      <c r="C68" s="17" t="s">
        <v>3108</v>
      </c>
      <c r="D68" s="185">
        <v>80855</v>
      </c>
      <c r="E68" s="185">
        <v>86630</v>
      </c>
      <c r="F68" s="179">
        <v>115510</v>
      </c>
      <c r="G68" s="79"/>
      <c r="H68" s="79"/>
      <c r="I68" s="79"/>
      <c r="J68" s="74"/>
      <c r="K68" s="2"/>
    </row>
    <row r="69" spans="1:11">
      <c r="A69" s="131">
        <v>87</v>
      </c>
      <c r="B69" s="82" t="s">
        <v>1546</v>
      </c>
      <c r="C69" s="17" t="s">
        <v>3109</v>
      </c>
      <c r="D69" s="185">
        <v>81440</v>
      </c>
      <c r="E69" s="185">
        <v>87255</v>
      </c>
      <c r="F69" s="179">
        <v>116340</v>
      </c>
      <c r="G69" s="79"/>
      <c r="H69" s="79"/>
      <c r="I69" s="79"/>
      <c r="J69" s="74"/>
      <c r="K69" s="2"/>
    </row>
    <row r="70" spans="1:11">
      <c r="A70" s="131">
        <v>88</v>
      </c>
      <c r="B70" s="82" t="s">
        <v>1547</v>
      </c>
      <c r="C70" s="17" t="s">
        <v>3110</v>
      </c>
      <c r="D70" s="185">
        <v>82020</v>
      </c>
      <c r="E70" s="185">
        <v>87880</v>
      </c>
      <c r="F70" s="179">
        <v>117170</v>
      </c>
      <c r="G70" s="79"/>
      <c r="H70" s="79"/>
      <c r="I70" s="79"/>
      <c r="J70" s="74"/>
      <c r="K70" s="2"/>
    </row>
    <row r="71" spans="1:11">
      <c r="A71" s="131">
        <v>89</v>
      </c>
      <c r="B71" s="82" t="s">
        <v>1548</v>
      </c>
      <c r="C71" s="17" t="s">
        <v>3111</v>
      </c>
      <c r="D71" s="185">
        <v>82720</v>
      </c>
      <c r="E71" s="185">
        <v>88625</v>
      </c>
      <c r="F71" s="179">
        <v>118170</v>
      </c>
      <c r="G71" s="79"/>
      <c r="H71" s="79"/>
      <c r="I71" s="79"/>
      <c r="J71" s="74"/>
      <c r="K71" s="2"/>
    </row>
    <row r="72" spans="1:11">
      <c r="A72" s="131">
        <v>90</v>
      </c>
      <c r="B72" s="82" t="s">
        <v>1549</v>
      </c>
      <c r="C72" s="17" t="s">
        <v>3112</v>
      </c>
      <c r="D72" s="185">
        <v>83300</v>
      </c>
      <c r="E72" s="185">
        <v>89250</v>
      </c>
      <c r="F72" s="179">
        <v>119000</v>
      </c>
      <c r="G72" s="79"/>
      <c r="H72" s="79"/>
      <c r="I72" s="79"/>
      <c r="J72" s="74"/>
      <c r="K72" s="2"/>
    </row>
    <row r="73" spans="1:11">
      <c r="A73" s="131">
        <v>91</v>
      </c>
      <c r="B73" s="82" t="s">
        <v>1550</v>
      </c>
      <c r="C73" s="17" t="s">
        <v>3113</v>
      </c>
      <c r="D73" s="185">
        <v>83880</v>
      </c>
      <c r="E73" s="185">
        <v>89875</v>
      </c>
      <c r="F73" s="179">
        <v>119830</v>
      </c>
      <c r="G73" s="79"/>
      <c r="H73" s="79"/>
      <c r="I73" s="79"/>
      <c r="J73" s="74"/>
      <c r="K73" s="2"/>
    </row>
    <row r="74" spans="1:11">
      <c r="A74" s="131">
        <v>92</v>
      </c>
      <c r="B74" s="82" t="s">
        <v>1551</v>
      </c>
      <c r="C74" s="17" t="s">
        <v>3114</v>
      </c>
      <c r="D74" s="185">
        <v>84465</v>
      </c>
      <c r="E74" s="185">
        <v>90495</v>
      </c>
      <c r="F74" s="179">
        <v>120660</v>
      </c>
      <c r="G74" s="79"/>
      <c r="H74" s="79"/>
      <c r="I74" s="79"/>
      <c r="J74" s="74"/>
      <c r="K74" s="2"/>
    </row>
    <row r="75" spans="1:11">
      <c r="A75" s="131">
        <v>93</v>
      </c>
      <c r="B75" s="82" t="s">
        <v>1552</v>
      </c>
      <c r="C75" s="17" t="s">
        <v>3115</v>
      </c>
      <c r="D75" s="185">
        <v>85160</v>
      </c>
      <c r="E75" s="185">
        <v>91245</v>
      </c>
      <c r="F75" s="179">
        <v>121660</v>
      </c>
      <c r="G75" s="79"/>
      <c r="H75" s="79"/>
      <c r="I75" s="79"/>
      <c r="J75" s="74"/>
      <c r="K75" s="2"/>
    </row>
    <row r="76" spans="1:11">
      <c r="A76" s="131">
        <v>94</v>
      </c>
      <c r="B76" s="82" t="s">
        <v>1553</v>
      </c>
      <c r="C76" s="17" t="s">
        <v>3116</v>
      </c>
      <c r="D76" s="185">
        <v>85745</v>
      </c>
      <c r="E76" s="185">
        <v>91865</v>
      </c>
      <c r="F76" s="179">
        <v>122490</v>
      </c>
      <c r="G76" s="79"/>
      <c r="H76" s="79"/>
      <c r="I76" s="79"/>
      <c r="J76" s="74"/>
      <c r="K76" s="2"/>
    </row>
    <row r="77" spans="1:11">
      <c r="A77" s="131">
        <v>95</v>
      </c>
      <c r="B77" s="82" t="s">
        <v>1554</v>
      </c>
      <c r="C77" s="17" t="s">
        <v>3117</v>
      </c>
      <c r="D77" s="185">
        <v>86325</v>
      </c>
      <c r="E77" s="185">
        <v>92490</v>
      </c>
      <c r="F77" s="179">
        <v>123320</v>
      </c>
      <c r="G77" s="79"/>
      <c r="H77" s="79"/>
      <c r="I77" s="79"/>
      <c r="J77" s="74"/>
      <c r="K77" s="2"/>
    </row>
    <row r="78" spans="1:11">
      <c r="A78" s="131">
        <v>96</v>
      </c>
      <c r="B78" s="82" t="s">
        <v>1555</v>
      </c>
      <c r="C78" s="17" t="s">
        <v>3118</v>
      </c>
      <c r="D78" s="185">
        <v>86905</v>
      </c>
      <c r="E78" s="185">
        <v>93115</v>
      </c>
      <c r="F78" s="179">
        <v>124150</v>
      </c>
      <c r="G78" s="79"/>
      <c r="H78" s="79"/>
      <c r="I78" s="79"/>
      <c r="J78" s="74"/>
      <c r="K78" s="2"/>
    </row>
    <row r="79" spans="1:11">
      <c r="A79" s="131">
        <v>97</v>
      </c>
      <c r="B79" s="82" t="s">
        <v>1556</v>
      </c>
      <c r="C79" s="17" t="s">
        <v>3119</v>
      </c>
      <c r="D79" s="185">
        <v>87490</v>
      </c>
      <c r="E79" s="185">
        <v>93735</v>
      </c>
      <c r="F79" s="179">
        <v>124980</v>
      </c>
      <c r="G79" s="79"/>
      <c r="H79" s="79"/>
      <c r="I79" s="79"/>
      <c r="J79" s="74"/>
      <c r="K79" s="2"/>
    </row>
    <row r="80" spans="1:11">
      <c r="A80" s="131">
        <v>98</v>
      </c>
      <c r="B80" s="82" t="s">
        <v>1557</v>
      </c>
      <c r="C80" s="17" t="s">
        <v>3120</v>
      </c>
      <c r="D80" s="185">
        <v>88185</v>
      </c>
      <c r="E80" s="185">
        <v>94485</v>
      </c>
      <c r="F80" s="179">
        <v>125980</v>
      </c>
      <c r="G80" s="79"/>
      <c r="H80" s="79"/>
      <c r="I80" s="79"/>
      <c r="J80" s="74"/>
      <c r="K80" s="2"/>
    </row>
    <row r="81" spans="1:11">
      <c r="A81" s="131">
        <v>99</v>
      </c>
      <c r="B81" s="82" t="s">
        <v>1558</v>
      </c>
      <c r="C81" s="17" t="s">
        <v>3121</v>
      </c>
      <c r="D81" s="185">
        <v>88765</v>
      </c>
      <c r="E81" s="185">
        <v>95110</v>
      </c>
      <c r="F81" s="179">
        <v>126810</v>
      </c>
      <c r="G81" s="79"/>
      <c r="H81" s="79"/>
      <c r="I81" s="79"/>
      <c r="J81" s="74"/>
      <c r="K81" s="2"/>
    </row>
    <row r="82" spans="1:11">
      <c r="A82" s="131">
        <v>100</v>
      </c>
      <c r="B82" s="82" t="s">
        <v>1559</v>
      </c>
      <c r="C82" s="17" t="s">
        <v>3122</v>
      </c>
      <c r="D82" s="185">
        <v>89350</v>
      </c>
      <c r="E82" s="185">
        <v>95730</v>
      </c>
      <c r="F82" s="179">
        <v>127640</v>
      </c>
      <c r="G82" s="79"/>
      <c r="H82" s="79"/>
      <c r="I82" s="79"/>
      <c r="J82" s="74"/>
      <c r="K82" s="2"/>
    </row>
    <row r="83" spans="1:11">
      <c r="A83" s="131">
        <v>101</v>
      </c>
      <c r="B83" s="82" t="s">
        <v>1560</v>
      </c>
      <c r="C83" s="17" t="s">
        <v>3123</v>
      </c>
      <c r="D83" s="185">
        <v>89930</v>
      </c>
      <c r="E83" s="185">
        <v>96355</v>
      </c>
      <c r="F83" s="179">
        <v>128475</v>
      </c>
      <c r="G83" s="79"/>
      <c r="H83" s="79"/>
      <c r="I83" s="79"/>
      <c r="J83" s="74"/>
      <c r="K83" s="2"/>
    </row>
    <row r="84" spans="1:11">
      <c r="A84" s="131">
        <v>102</v>
      </c>
      <c r="B84" s="82" t="s">
        <v>1561</v>
      </c>
      <c r="C84" s="17" t="s">
        <v>3124</v>
      </c>
      <c r="D84" s="185">
        <v>90515</v>
      </c>
      <c r="E84" s="185">
        <v>96980</v>
      </c>
      <c r="F84" s="179">
        <v>129305</v>
      </c>
      <c r="G84" s="79"/>
      <c r="H84" s="79"/>
      <c r="I84" s="79"/>
      <c r="J84" s="74"/>
      <c r="K84" s="2"/>
    </row>
    <row r="85" spans="1:11">
      <c r="A85" s="131">
        <v>103</v>
      </c>
      <c r="B85" s="82" t="s">
        <v>1562</v>
      </c>
      <c r="C85" s="17" t="s">
        <v>3125</v>
      </c>
      <c r="D85" s="185">
        <v>91095</v>
      </c>
      <c r="E85" s="185">
        <v>97600</v>
      </c>
      <c r="F85" s="179">
        <v>130135</v>
      </c>
      <c r="G85" s="79"/>
      <c r="H85" s="79"/>
      <c r="I85" s="79"/>
      <c r="J85" s="74"/>
      <c r="K85" s="2"/>
    </row>
    <row r="86" spans="1:11">
      <c r="A86" s="131">
        <v>104</v>
      </c>
      <c r="B86" s="82" t="s">
        <v>1563</v>
      </c>
      <c r="C86" s="17" t="s">
        <v>3126</v>
      </c>
      <c r="D86" s="185">
        <v>91790</v>
      </c>
      <c r="E86" s="185">
        <v>98350</v>
      </c>
      <c r="F86" s="179">
        <v>131130</v>
      </c>
      <c r="G86" s="79"/>
      <c r="H86" s="79"/>
      <c r="I86" s="79"/>
      <c r="J86" s="74"/>
      <c r="K86" s="2"/>
    </row>
    <row r="87" spans="1:11">
      <c r="A87" s="131">
        <v>105</v>
      </c>
      <c r="B87" s="82" t="s">
        <v>1564</v>
      </c>
      <c r="C87" s="17" t="s">
        <v>3127</v>
      </c>
      <c r="D87" s="185">
        <v>92375</v>
      </c>
      <c r="E87" s="185">
        <v>98970</v>
      </c>
      <c r="F87" s="179">
        <v>131965</v>
      </c>
      <c r="G87" s="79"/>
      <c r="H87" s="79"/>
      <c r="I87" s="79"/>
      <c r="J87" s="74"/>
      <c r="K87" s="2"/>
    </row>
    <row r="88" spans="1:11">
      <c r="A88" s="131">
        <v>106</v>
      </c>
      <c r="B88" s="82" t="s">
        <v>1565</v>
      </c>
      <c r="C88" s="17" t="s">
        <v>3128</v>
      </c>
      <c r="D88" s="185">
        <v>92955</v>
      </c>
      <c r="E88" s="185">
        <v>99595</v>
      </c>
      <c r="F88" s="179">
        <v>132795</v>
      </c>
      <c r="G88" s="79"/>
      <c r="H88" s="79"/>
      <c r="I88" s="79"/>
      <c r="J88" s="74"/>
      <c r="K88" s="2"/>
    </row>
    <row r="89" spans="1:11">
      <c r="A89" s="131">
        <v>107</v>
      </c>
      <c r="B89" s="82" t="s">
        <v>1566</v>
      </c>
      <c r="C89" s="17" t="s">
        <v>3129</v>
      </c>
      <c r="D89" s="185">
        <v>93535</v>
      </c>
      <c r="E89" s="185">
        <v>100220</v>
      </c>
      <c r="F89" s="179">
        <v>133625</v>
      </c>
      <c r="G89" s="79"/>
      <c r="H89" s="79"/>
      <c r="I89" s="79"/>
      <c r="J89" s="74"/>
      <c r="K89" s="2"/>
    </row>
    <row r="90" spans="1:11">
      <c r="A90" s="131">
        <v>108</v>
      </c>
      <c r="B90" s="82" t="s">
        <v>1567</v>
      </c>
      <c r="C90" s="17" t="s">
        <v>3130</v>
      </c>
      <c r="D90" s="185">
        <v>94120</v>
      </c>
      <c r="E90" s="185">
        <v>100840</v>
      </c>
      <c r="F90" s="179">
        <v>134455</v>
      </c>
      <c r="G90" s="79"/>
      <c r="H90" s="79"/>
      <c r="I90" s="79"/>
      <c r="J90" s="74"/>
      <c r="K90" s="2"/>
    </row>
    <row r="91" spans="1:11">
      <c r="A91" s="131">
        <v>109</v>
      </c>
      <c r="B91" s="82" t="s">
        <v>1568</v>
      </c>
      <c r="C91" s="17" t="s">
        <v>3131</v>
      </c>
      <c r="D91" s="185">
        <v>94700</v>
      </c>
      <c r="E91" s="185">
        <v>101465</v>
      </c>
      <c r="F91" s="179">
        <v>135285</v>
      </c>
      <c r="G91" s="79"/>
      <c r="H91" s="79"/>
      <c r="I91" s="79"/>
      <c r="J91" s="74"/>
      <c r="K91" s="2"/>
    </row>
    <row r="92" spans="1:11">
      <c r="A92" s="131">
        <v>110</v>
      </c>
      <c r="B92" s="82" t="s">
        <v>1569</v>
      </c>
      <c r="C92" s="17" t="s">
        <v>3132</v>
      </c>
      <c r="D92" s="185">
        <v>95280</v>
      </c>
      <c r="E92" s="185">
        <v>102090</v>
      </c>
      <c r="F92" s="179">
        <v>136120</v>
      </c>
      <c r="G92" s="79"/>
      <c r="H92" s="79"/>
      <c r="I92" s="79"/>
      <c r="J92" s="74"/>
      <c r="K92" s="2"/>
    </row>
    <row r="93" spans="1:11">
      <c r="A93" s="131">
        <v>111</v>
      </c>
      <c r="B93" s="82" t="s">
        <v>1570</v>
      </c>
      <c r="C93" s="17" t="s">
        <v>3133</v>
      </c>
      <c r="D93" s="185">
        <v>95865</v>
      </c>
      <c r="E93" s="185">
        <v>102710</v>
      </c>
      <c r="F93" s="179">
        <v>136950</v>
      </c>
      <c r="G93" s="79"/>
      <c r="H93" s="79"/>
      <c r="I93" s="79"/>
      <c r="J93" s="74"/>
      <c r="K93" s="2"/>
    </row>
    <row r="94" spans="1:11">
      <c r="A94" s="131">
        <v>112</v>
      </c>
      <c r="B94" s="82" t="s">
        <v>1571</v>
      </c>
      <c r="C94" s="17" t="s">
        <v>3134</v>
      </c>
      <c r="D94" s="185">
        <v>96445</v>
      </c>
      <c r="E94" s="185">
        <v>103335</v>
      </c>
      <c r="F94" s="179">
        <v>137780</v>
      </c>
      <c r="G94" s="79"/>
      <c r="H94" s="79"/>
      <c r="I94" s="79"/>
      <c r="J94" s="74"/>
      <c r="K94" s="2"/>
    </row>
    <row r="95" spans="1:11">
      <c r="A95" s="131">
        <v>113</v>
      </c>
      <c r="B95" s="82" t="s">
        <v>1572</v>
      </c>
      <c r="C95" s="17" t="s">
        <v>3135</v>
      </c>
      <c r="D95" s="185">
        <v>97030</v>
      </c>
      <c r="E95" s="185">
        <v>103960</v>
      </c>
      <c r="F95" s="179">
        <v>138610</v>
      </c>
      <c r="G95" s="79"/>
      <c r="H95" s="79"/>
      <c r="I95" s="79"/>
      <c r="J95" s="74"/>
      <c r="K95" s="2"/>
    </row>
    <row r="96" spans="1:11">
      <c r="A96" s="131">
        <v>114</v>
      </c>
      <c r="B96" s="82" t="s">
        <v>1573</v>
      </c>
      <c r="C96" s="17" t="s">
        <v>3136</v>
      </c>
      <c r="D96" s="185">
        <v>97610</v>
      </c>
      <c r="E96" s="185">
        <v>104580</v>
      </c>
      <c r="F96" s="179">
        <v>139440</v>
      </c>
      <c r="G96" s="79"/>
      <c r="H96" s="79"/>
      <c r="I96" s="79"/>
      <c r="J96" s="74"/>
      <c r="K96" s="2"/>
    </row>
    <row r="97" spans="1:11">
      <c r="A97" s="131">
        <v>115</v>
      </c>
      <c r="B97" s="82" t="s">
        <v>1574</v>
      </c>
      <c r="C97" s="17" t="s">
        <v>3137</v>
      </c>
      <c r="D97" s="185">
        <v>98190</v>
      </c>
      <c r="E97" s="185">
        <v>105205</v>
      </c>
      <c r="F97" s="179">
        <v>140275</v>
      </c>
      <c r="G97" s="79"/>
      <c r="H97" s="79"/>
      <c r="I97" s="79"/>
      <c r="J97" s="74"/>
      <c r="K97" s="2"/>
    </row>
    <row r="98" spans="1:11">
      <c r="A98" s="131">
        <v>116</v>
      </c>
      <c r="B98" s="82" t="s">
        <v>1575</v>
      </c>
      <c r="C98" s="17" t="s">
        <v>3138</v>
      </c>
      <c r="D98" s="185">
        <v>98775</v>
      </c>
      <c r="E98" s="185">
        <v>105830</v>
      </c>
      <c r="F98" s="179">
        <v>141105</v>
      </c>
      <c r="G98" s="79"/>
      <c r="H98" s="79"/>
      <c r="I98" s="79"/>
      <c r="J98" s="74"/>
      <c r="K98" s="2"/>
    </row>
    <row r="99" spans="1:11">
      <c r="A99" s="131">
        <v>117</v>
      </c>
      <c r="B99" s="82" t="s">
        <v>1576</v>
      </c>
      <c r="C99" s="17" t="s">
        <v>3139</v>
      </c>
      <c r="D99" s="185">
        <v>99355</v>
      </c>
      <c r="E99" s="185">
        <v>106450</v>
      </c>
      <c r="F99" s="179">
        <v>141935</v>
      </c>
      <c r="G99" s="79"/>
      <c r="H99" s="79"/>
      <c r="I99" s="79"/>
      <c r="J99" s="74"/>
      <c r="K99" s="2"/>
    </row>
    <row r="100" spans="1:11">
      <c r="A100" s="131">
        <v>118</v>
      </c>
      <c r="B100" s="82" t="s">
        <v>1577</v>
      </c>
      <c r="C100" s="17" t="s">
        <v>3140</v>
      </c>
      <c r="D100" s="185">
        <v>99935</v>
      </c>
      <c r="E100" s="185">
        <v>107075</v>
      </c>
      <c r="F100" s="179">
        <v>142765</v>
      </c>
      <c r="G100" s="79"/>
      <c r="H100" s="79"/>
      <c r="I100" s="79"/>
      <c r="J100" s="74"/>
      <c r="K100" s="2"/>
    </row>
    <row r="101" spans="1:11">
      <c r="A101" s="131">
        <v>119</v>
      </c>
      <c r="B101" s="82" t="s">
        <v>1578</v>
      </c>
      <c r="C101" s="17" t="s">
        <v>3141</v>
      </c>
      <c r="D101" s="185">
        <v>100520</v>
      </c>
      <c r="E101" s="185">
        <v>107700</v>
      </c>
      <c r="F101" s="179">
        <v>143595</v>
      </c>
      <c r="G101" s="79"/>
      <c r="H101" s="79"/>
      <c r="I101" s="79"/>
      <c r="J101" s="74"/>
      <c r="K101" s="2"/>
    </row>
    <row r="102" spans="1:11">
      <c r="A102" s="131">
        <v>120</v>
      </c>
      <c r="B102" s="82" t="s">
        <v>1579</v>
      </c>
      <c r="C102" s="17" t="s">
        <v>3142</v>
      </c>
      <c r="D102" s="185">
        <v>101100</v>
      </c>
      <c r="E102" s="185">
        <v>108320</v>
      </c>
      <c r="F102" s="179">
        <v>144430</v>
      </c>
      <c r="G102" s="79"/>
      <c r="H102" s="79"/>
      <c r="I102" s="79"/>
      <c r="J102" s="74"/>
      <c r="K102" s="2"/>
    </row>
    <row r="103" spans="1:11">
      <c r="A103" s="131">
        <v>121</v>
      </c>
      <c r="B103" s="82" t="s">
        <v>1580</v>
      </c>
      <c r="C103" s="17" t="s">
        <v>3143</v>
      </c>
      <c r="D103" s="185">
        <v>101680</v>
      </c>
      <c r="E103" s="185">
        <v>108945</v>
      </c>
      <c r="F103" s="179">
        <v>145260</v>
      </c>
      <c r="G103" s="79"/>
      <c r="H103" s="79"/>
      <c r="I103" s="79"/>
      <c r="J103" s="74"/>
      <c r="K103" s="2"/>
    </row>
    <row r="104" spans="1:11">
      <c r="A104" s="131">
        <v>122</v>
      </c>
      <c r="B104" s="82" t="s">
        <v>1581</v>
      </c>
      <c r="C104" s="17" t="s">
        <v>3144</v>
      </c>
      <c r="D104" s="185">
        <v>102265</v>
      </c>
      <c r="E104" s="185">
        <v>109565</v>
      </c>
      <c r="F104" s="179">
        <v>146090</v>
      </c>
      <c r="G104" s="79"/>
      <c r="H104" s="79"/>
      <c r="I104" s="79"/>
      <c r="J104" s="74"/>
      <c r="K104" s="2"/>
    </row>
    <row r="105" spans="1:11">
      <c r="A105" s="131">
        <v>123</v>
      </c>
      <c r="B105" s="82" t="s">
        <v>1582</v>
      </c>
      <c r="C105" s="17" t="s">
        <v>3145</v>
      </c>
      <c r="D105" s="185">
        <v>102845</v>
      </c>
      <c r="E105" s="185">
        <v>110190</v>
      </c>
      <c r="F105" s="179">
        <v>146920</v>
      </c>
      <c r="G105" s="79"/>
      <c r="H105" s="79"/>
      <c r="I105" s="79"/>
      <c r="J105" s="74"/>
      <c r="K105" s="2"/>
    </row>
    <row r="106" spans="1:11">
      <c r="A106" s="131">
        <v>124</v>
      </c>
      <c r="B106" s="82" t="s">
        <v>1583</v>
      </c>
      <c r="C106" s="17" t="s">
        <v>3146</v>
      </c>
      <c r="D106" s="185">
        <v>103425</v>
      </c>
      <c r="E106" s="185">
        <v>110815</v>
      </c>
      <c r="F106" s="179">
        <v>147750</v>
      </c>
      <c r="G106" s="79"/>
      <c r="H106" s="79"/>
      <c r="I106" s="79"/>
      <c r="J106" s="74"/>
      <c r="K106" s="2"/>
    </row>
    <row r="107" spans="1:11">
      <c r="A107" s="131">
        <v>125</v>
      </c>
      <c r="B107" s="82" t="s">
        <v>1584</v>
      </c>
      <c r="C107" s="17" t="s">
        <v>3147</v>
      </c>
      <c r="D107" s="185">
        <v>104010</v>
      </c>
      <c r="E107" s="185">
        <v>111435</v>
      </c>
      <c r="F107" s="179">
        <v>148585</v>
      </c>
      <c r="G107" s="79"/>
      <c r="H107" s="79"/>
      <c r="I107" s="79"/>
      <c r="J107" s="74"/>
      <c r="K107" s="2"/>
    </row>
    <row r="108" spans="1:11">
      <c r="A108" s="131">
        <v>126</v>
      </c>
      <c r="B108" s="82" t="s">
        <v>1585</v>
      </c>
      <c r="C108" s="17" t="s">
        <v>3148</v>
      </c>
      <c r="D108" s="185">
        <v>104590</v>
      </c>
      <c r="E108" s="185">
        <v>112060</v>
      </c>
      <c r="F108" s="179">
        <v>149415</v>
      </c>
      <c r="G108" s="79"/>
      <c r="H108" s="79"/>
      <c r="I108" s="79"/>
      <c r="J108" s="74"/>
      <c r="K108" s="2"/>
    </row>
    <row r="109" spans="1:11">
      <c r="A109" s="131">
        <v>127</v>
      </c>
      <c r="B109" s="82" t="s">
        <v>1586</v>
      </c>
      <c r="C109" s="17" t="s">
        <v>3149</v>
      </c>
      <c r="D109" s="185">
        <v>105170</v>
      </c>
      <c r="E109" s="185">
        <v>112685</v>
      </c>
      <c r="F109" s="179">
        <v>150245</v>
      </c>
      <c r="G109" s="79"/>
      <c r="H109" s="79"/>
      <c r="I109" s="79"/>
      <c r="J109" s="74"/>
      <c r="K109" s="2"/>
    </row>
    <row r="110" spans="1:11">
      <c r="A110" s="131">
        <v>128</v>
      </c>
      <c r="B110" s="82" t="s">
        <v>1587</v>
      </c>
      <c r="C110" s="17" t="s">
        <v>3150</v>
      </c>
      <c r="D110" s="185">
        <v>105755</v>
      </c>
      <c r="E110" s="185">
        <v>113305</v>
      </c>
      <c r="F110" s="179">
        <v>151075</v>
      </c>
      <c r="G110" s="79"/>
      <c r="H110" s="79"/>
      <c r="I110" s="79"/>
      <c r="J110" s="74"/>
      <c r="K110" s="2"/>
    </row>
    <row r="111" spans="1:11">
      <c r="A111" s="131">
        <v>129</v>
      </c>
      <c r="B111" s="82" t="s">
        <v>1588</v>
      </c>
      <c r="C111" s="17" t="s">
        <v>3151</v>
      </c>
      <c r="D111" s="185">
        <v>106335</v>
      </c>
      <c r="E111" s="185">
        <v>113930</v>
      </c>
      <c r="F111" s="179">
        <v>151905</v>
      </c>
      <c r="G111" s="79"/>
      <c r="H111" s="79"/>
      <c r="I111" s="79"/>
      <c r="J111" s="74"/>
      <c r="K111" s="2"/>
    </row>
    <row r="112" spans="1:11">
      <c r="A112" s="131">
        <v>130</v>
      </c>
      <c r="B112" s="82" t="s">
        <v>1589</v>
      </c>
      <c r="C112" s="17" t="s">
        <v>3152</v>
      </c>
      <c r="D112" s="185">
        <v>106915</v>
      </c>
      <c r="E112" s="185">
        <v>114555</v>
      </c>
      <c r="F112" s="179">
        <v>152740</v>
      </c>
      <c r="G112" s="79"/>
      <c r="H112" s="79"/>
      <c r="I112" s="79"/>
      <c r="J112" s="74"/>
      <c r="K112" s="2"/>
    </row>
    <row r="113" spans="1:11">
      <c r="A113" s="131">
        <v>131</v>
      </c>
      <c r="B113" s="82" t="s">
        <v>1590</v>
      </c>
      <c r="C113" s="17" t="s">
        <v>3153</v>
      </c>
      <c r="D113" s="185">
        <v>107380</v>
      </c>
      <c r="E113" s="185">
        <v>115050</v>
      </c>
      <c r="F113" s="179">
        <v>153405</v>
      </c>
      <c r="G113" s="79"/>
      <c r="H113" s="79"/>
      <c r="I113" s="79"/>
      <c r="J113" s="74"/>
      <c r="K113" s="2"/>
    </row>
    <row r="114" spans="1:11">
      <c r="A114" s="131">
        <v>132</v>
      </c>
      <c r="B114" s="82" t="s">
        <v>1591</v>
      </c>
      <c r="C114" s="17" t="s">
        <v>3154</v>
      </c>
      <c r="D114" s="185">
        <v>107965</v>
      </c>
      <c r="E114" s="185">
        <v>115675</v>
      </c>
      <c r="F114" s="179">
        <v>154235</v>
      </c>
      <c r="G114" s="79"/>
      <c r="H114" s="79"/>
      <c r="I114" s="79"/>
      <c r="J114" s="74"/>
      <c r="K114" s="2"/>
    </row>
    <row r="115" spans="1:11">
      <c r="A115" s="131">
        <v>133</v>
      </c>
      <c r="B115" s="82" t="s">
        <v>1592</v>
      </c>
      <c r="C115" s="17" t="s">
        <v>3155</v>
      </c>
      <c r="D115" s="185">
        <v>108545</v>
      </c>
      <c r="E115" s="185">
        <v>116300</v>
      </c>
      <c r="F115" s="179">
        <v>155065</v>
      </c>
      <c r="G115" s="79"/>
      <c r="H115" s="79"/>
      <c r="I115" s="79"/>
      <c r="J115" s="74"/>
      <c r="K115" s="2"/>
    </row>
    <row r="116" spans="1:11">
      <c r="A116" s="131">
        <v>134</v>
      </c>
      <c r="B116" s="82" t="s">
        <v>1593</v>
      </c>
      <c r="C116" s="17" t="s">
        <v>3156</v>
      </c>
      <c r="D116" s="185">
        <v>109125</v>
      </c>
      <c r="E116" s="185">
        <v>116920</v>
      </c>
      <c r="F116" s="179">
        <v>155895</v>
      </c>
      <c r="G116" s="79"/>
      <c r="H116" s="79"/>
      <c r="I116" s="79"/>
      <c r="J116" s="74"/>
      <c r="K116" s="2"/>
    </row>
    <row r="117" spans="1:11">
      <c r="A117" s="131">
        <v>135</v>
      </c>
      <c r="B117" s="82" t="s">
        <v>1594</v>
      </c>
      <c r="C117" s="17" t="s">
        <v>3157</v>
      </c>
      <c r="D117" s="185">
        <v>109710</v>
      </c>
      <c r="E117" s="185">
        <v>117545</v>
      </c>
      <c r="F117" s="179">
        <v>156725</v>
      </c>
      <c r="G117" s="79"/>
      <c r="H117" s="79"/>
      <c r="I117" s="79"/>
      <c r="J117" s="74"/>
      <c r="K117" s="2"/>
    </row>
    <row r="118" spans="1:11">
      <c r="A118" s="131">
        <v>136</v>
      </c>
      <c r="B118" s="82" t="s">
        <v>1595</v>
      </c>
      <c r="C118" s="17" t="s">
        <v>3158</v>
      </c>
      <c r="D118" s="185">
        <v>110290</v>
      </c>
      <c r="E118" s="185">
        <v>118170</v>
      </c>
      <c r="F118" s="179">
        <v>157560</v>
      </c>
      <c r="G118" s="79"/>
      <c r="H118" s="79"/>
      <c r="I118" s="79"/>
      <c r="J118" s="74"/>
      <c r="K118" s="2"/>
    </row>
    <row r="119" spans="1:11">
      <c r="A119" s="131">
        <v>137</v>
      </c>
      <c r="B119" s="82" t="s">
        <v>1596</v>
      </c>
      <c r="C119" s="17" t="s">
        <v>3159</v>
      </c>
      <c r="D119" s="185">
        <v>110870</v>
      </c>
      <c r="E119" s="185">
        <v>118790</v>
      </c>
      <c r="F119" s="179">
        <v>158390</v>
      </c>
      <c r="G119" s="79"/>
      <c r="H119" s="79"/>
      <c r="I119" s="79"/>
      <c r="J119" s="74"/>
      <c r="K119" s="2"/>
    </row>
    <row r="120" spans="1:11">
      <c r="A120" s="131">
        <v>138</v>
      </c>
      <c r="B120" s="82" t="s">
        <v>1597</v>
      </c>
      <c r="C120" s="17" t="s">
        <v>3160</v>
      </c>
      <c r="D120" s="185">
        <v>111335</v>
      </c>
      <c r="E120" s="185">
        <v>119290</v>
      </c>
      <c r="F120" s="179">
        <v>159055</v>
      </c>
      <c r="G120" s="79"/>
      <c r="H120" s="79"/>
      <c r="I120" s="79"/>
      <c r="J120" s="74"/>
      <c r="K120" s="2"/>
    </row>
    <row r="121" spans="1:11">
      <c r="A121" s="131">
        <v>139</v>
      </c>
      <c r="B121" s="82" t="s">
        <v>1598</v>
      </c>
      <c r="C121" s="17" t="s">
        <v>3161</v>
      </c>
      <c r="D121" s="185">
        <v>111920</v>
      </c>
      <c r="E121" s="185">
        <v>119915</v>
      </c>
      <c r="F121" s="179">
        <v>159885</v>
      </c>
      <c r="G121" s="79"/>
      <c r="H121" s="79"/>
      <c r="I121" s="79"/>
      <c r="J121" s="74"/>
      <c r="K121" s="2"/>
    </row>
    <row r="122" spans="1:11">
      <c r="A122" s="131">
        <v>140</v>
      </c>
      <c r="B122" s="82" t="s">
        <v>1599</v>
      </c>
      <c r="C122" s="17" t="s">
        <v>3162</v>
      </c>
      <c r="D122" s="185">
        <v>112500</v>
      </c>
      <c r="E122" s="185">
        <v>120535</v>
      </c>
      <c r="F122" s="179">
        <v>160715</v>
      </c>
      <c r="G122" s="79"/>
      <c r="H122" s="79"/>
      <c r="I122" s="79"/>
      <c r="J122" s="74"/>
      <c r="K122" s="2"/>
    </row>
    <row r="123" spans="1:11">
      <c r="A123" s="131">
        <v>141</v>
      </c>
      <c r="B123" s="82" t="s">
        <v>1600</v>
      </c>
      <c r="C123" s="17" t="s">
        <v>3163</v>
      </c>
      <c r="D123" s="185">
        <v>113080</v>
      </c>
      <c r="E123" s="185">
        <v>121160</v>
      </c>
      <c r="F123" s="179">
        <v>161545</v>
      </c>
      <c r="G123" s="79"/>
      <c r="H123" s="79"/>
      <c r="I123" s="79"/>
      <c r="J123" s="74"/>
      <c r="K123" s="2"/>
    </row>
    <row r="124" spans="1:11">
      <c r="A124" s="131">
        <v>142</v>
      </c>
      <c r="B124" s="82" t="s">
        <v>1601</v>
      </c>
      <c r="C124" s="17" t="s">
        <v>3164</v>
      </c>
      <c r="D124" s="185">
        <v>113665</v>
      </c>
      <c r="E124" s="185">
        <v>121785</v>
      </c>
      <c r="F124" s="179">
        <v>162375</v>
      </c>
      <c r="G124" s="79"/>
      <c r="H124" s="79"/>
      <c r="I124" s="79"/>
      <c r="J124" s="74"/>
      <c r="K124" s="2"/>
    </row>
    <row r="125" spans="1:11">
      <c r="A125" s="131">
        <v>143</v>
      </c>
      <c r="B125" s="82" t="s">
        <v>1602</v>
      </c>
      <c r="C125" s="17" t="s">
        <v>3165</v>
      </c>
      <c r="D125" s="185">
        <v>114245</v>
      </c>
      <c r="E125" s="185">
        <v>122405</v>
      </c>
      <c r="F125" s="179">
        <v>163210</v>
      </c>
      <c r="G125" s="79"/>
      <c r="H125" s="79"/>
      <c r="I125" s="79"/>
      <c r="J125" s="74"/>
      <c r="K125" s="2"/>
    </row>
    <row r="126" spans="1:11">
      <c r="A126" s="131">
        <v>144</v>
      </c>
      <c r="B126" s="82" t="s">
        <v>1603</v>
      </c>
      <c r="C126" s="17" t="s">
        <v>3166</v>
      </c>
      <c r="D126" s="185">
        <v>114710</v>
      </c>
      <c r="E126" s="185">
        <v>122905</v>
      </c>
      <c r="F126" s="179">
        <v>163875</v>
      </c>
      <c r="G126" s="79"/>
      <c r="H126" s="79"/>
      <c r="I126" s="79"/>
      <c r="J126" s="74"/>
      <c r="K126" s="2"/>
    </row>
    <row r="127" spans="1:11">
      <c r="A127" s="131">
        <v>145</v>
      </c>
      <c r="B127" s="82" t="s">
        <v>1604</v>
      </c>
      <c r="C127" s="17" t="s">
        <v>3167</v>
      </c>
      <c r="D127" s="185">
        <v>115295</v>
      </c>
      <c r="E127" s="185">
        <v>123530</v>
      </c>
      <c r="F127" s="179">
        <v>164705</v>
      </c>
      <c r="G127" s="79"/>
      <c r="H127" s="79"/>
      <c r="I127" s="79"/>
      <c r="J127" s="74"/>
      <c r="K127" s="2"/>
    </row>
    <row r="128" spans="1:11">
      <c r="A128" s="131">
        <v>146</v>
      </c>
      <c r="B128" s="82" t="s">
        <v>1605</v>
      </c>
      <c r="C128" s="17" t="s">
        <v>3168</v>
      </c>
      <c r="D128" s="185">
        <v>115875</v>
      </c>
      <c r="E128" s="185">
        <v>124150</v>
      </c>
      <c r="F128" s="179">
        <v>165535</v>
      </c>
      <c r="G128" s="79"/>
      <c r="H128" s="79"/>
      <c r="I128" s="79"/>
      <c r="J128" s="74"/>
      <c r="K128" s="2"/>
    </row>
    <row r="129" spans="1:11">
      <c r="A129" s="131">
        <v>147</v>
      </c>
      <c r="B129" s="82" t="s">
        <v>1606</v>
      </c>
      <c r="C129" s="17" t="s">
        <v>3169</v>
      </c>
      <c r="D129" s="185">
        <v>116455</v>
      </c>
      <c r="E129" s="185">
        <v>124775</v>
      </c>
      <c r="F129" s="179">
        <v>166365</v>
      </c>
      <c r="G129" s="79"/>
      <c r="H129" s="79"/>
      <c r="I129" s="79"/>
      <c r="J129" s="74"/>
      <c r="K129" s="2"/>
    </row>
    <row r="130" spans="1:11">
      <c r="A130" s="131">
        <v>148</v>
      </c>
      <c r="B130" s="82" t="s">
        <v>1607</v>
      </c>
      <c r="C130" s="17" t="s">
        <v>3170</v>
      </c>
      <c r="D130" s="185">
        <v>116920</v>
      </c>
      <c r="E130" s="185">
        <v>125275</v>
      </c>
      <c r="F130" s="179">
        <v>167030</v>
      </c>
      <c r="G130" s="79"/>
      <c r="H130" s="79"/>
      <c r="I130" s="79"/>
      <c r="J130" s="74"/>
      <c r="K130" s="2"/>
    </row>
    <row r="131" spans="1:11">
      <c r="A131" s="131">
        <v>149</v>
      </c>
      <c r="B131" s="82" t="s">
        <v>1608</v>
      </c>
      <c r="C131" s="17" t="s">
        <v>3171</v>
      </c>
      <c r="D131" s="185">
        <v>117505</v>
      </c>
      <c r="E131" s="185">
        <v>125895</v>
      </c>
      <c r="F131" s="179">
        <v>167860</v>
      </c>
      <c r="G131" s="79"/>
      <c r="H131" s="79"/>
      <c r="I131" s="79"/>
      <c r="J131" s="74"/>
      <c r="K131" s="2"/>
    </row>
    <row r="132" spans="1:11">
      <c r="A132" s="131">
        <v>150</v>
      </c>
      <c r="B132" s="82" t="s">
        <v>1609</v>
      </c>
      <c r="C132" s="17" t="s">
        <v>3172</v>
      </c>
      <c r="D132" s="185">
        <v>118085</v>
      </c>
      <c r="E132" s="185">
        <v>126520</v>
      </c>
      <c r="F132" s="179">
        <v>168695</v>
      </c>
      <c r="G132" s="79"/>
      <c r="H132" s="79"/>
      <c r="I132" s="79"/>
      <c r="J132" s="74"/>
      <c r="K132" s="2"/>
    </row>
    <row r="133" spans="1:11">
      <c r="A133" s="131">
        <v>151</v>
      </c>
      <c r="B133" s="82" t="s">
        <v>1610</v>
      </c>
      <c r="C133" s="17" t="s">
        <v>3173</v>
      </c>
      <c r="D133" s="185">
        <v>118665</v>
      </c>
      <c r="E133" s="185">
        <v>127145</v>
      </c>
      <c r="F133" s="179">
        <v>169525</v>
      </c>
      <c r="G133" s="79"/>
      <c r="H133" s="79"/>
      <c r="I133" s="79"/>
      <c r="J133" s="74"/>
      <c r="K133" s="2"/>
    </row>
    <row r="134" spans="1:11">
      <c r="A134" s="131">
        <v>152</v>
      </c>
      <c r="B134" s="82" t="s">
        <v>1611</v>
      </c>
      <c r="C134" s="17" t="s">
        <v>3174</v>
      </c>
      <c r="D134" s="185">
        <v>119250</v>
      </c>
      <c r="E134" s="185">
        <v>127765</v>
      </c>
      <c r="F134" s="179">
        <v>170355</v>
      </c>
      <c r="G134" s="79"/>
      <c r="H134" s="79"/>
      <c r="I134" s="79"/>
      <c r="J134" s="74"/>
      <c r="K134" s="2"/>
    </row>
    <row r="135" spans="1:11">
      <c r="A135" s="131">
        <v>153</v>
      </c>
      <c r="B135" s="82" t="s">
        <v>1612</v>
      </c>
      <c r="C135" s="17" t="s">
        <v>3175</v>
      </c>
      <c r="D135" s="185">
        <v>119715</v>
      </c>
      <c r="E135" s="185">
        <v>128265</v>
      </c>
      <c r="F135" s="179">
        <v>171020</v>
      </c>
      <c r="G135" s="79"/>
      <c r="H135" s="79"/>
      <c r="I135" s="79"/>
      <c r="J135" s="74"/>
      <c r="K135" s="2"/>
    </row>
    <row r="136" spans="1:11">
      <c r="A136" s="131">
        <v>154</v>
      </c>
      <c r="B136" s="82" t="s">
        <v>1613</v>
      </c>
      <c r="C136" s="17" t="s">
        <v>3176</v>
      </c>
      <c r="D136" s="185">
        <v>120295</v>
      </c>
      <c r="E136" s="185">
        <v>128890</v>
      </c>
      <c r="F136" s="179">
        <v>171850</v>
      </c>
      <c r="G136" s="79"/>
      <c r="H136" s="79"/>
      <c r="I136" s="79"/>
      <c r="J136" s="74"/>
      <c r="K136" s="2"/>
    </row>
    <row r="137" spans="1:11">
      <c r="A137" s="131">
        <v>155</v>
      </c>
      <c r="B137" s="82" t="s">
        <v>1614</v>
      </c>
      <c r="C137" s="17" t="s">
        <v>3177</v>
      </c>
      <c r="D137" s="185">
        <v>120875</v>
      </c>
      <c r="E137" s="185">
        <v>129510</v>
      </c>
      <c r="F137" s="179">
        <v>172680</v>
      </c>
      <c r="G137" s="79"/>
      <c r="H137" s="79"/>
      <c r="I137" s="79"/>
      <c r="J137" s="74"/>
      <c r="K137" s="2"/>
    </row>
    <row r="138" spans="1:11">
      <c r="A138" s="131">
        <v>156</v>
      </c>
      <c r="B138" s="82" t="s">
        <v>1615</v>
      </c>
      <c r="C138" s="17" t="s">
        <v>3178</v>
      </c>
      <c r="D138" s="185">
        <v>121345</v>
      </c>
      <c r="E138" s="185">
        <v>130010</v>
      </c>
      <c r="F138" s="179">
        <v>173345</v>
      </c>
      <c r="G138" s="79"/>
      <c r="H138" s="79"/>
      <c r="I138" s="79"/>
      <c r="J138" s="74"/>
      <c r="K138" s="2"/>
    </row>
    <row r="139" spans="1:11">
      <c r="A139" s="131">
        <v>157</v>
      </c>
      <c r="B139" s="82" t="s">
        <v>1616</v>
      </c>
      <c r="C139" s="17" t="s">
        <v>3179</v>
      </c>
      <c r="D139" s="185">
        <v>121925</v>
      </c>
      <c r="E139" s="185">
        <v>130635</v>
      </c>
      <c r="F139" s="179">
        <v>174180</v>
      </c>
      <c r="G139" s="79"/>
      <c r="H139" s="79"/>
      <c r="I139" s="79"/>
      <c r="J139" s="74"/>
      <c r="K139" s="2"/>
    </row>
    <row r="140" spans="1:11">
      <c r="A140" s="131">
        <v>158</v>
      </c>
      <c r="B140" s="82" t="s">
        <v>1617</v>
      </c>
      <c r="C140" s="17" t="s">
        <v>3180</v>
      </c>
      <c r="D140" s="185">
        <v>122505</v>
      </c>
      <c r="E140" s="185">
        <v>131255</v>
      </c>
      <c r="F140" s="179">
        <v>175010</v>
      </c>
      <c r="G140" s="79"/>
      <c r="H140" s="79"/>
      <c r="I140" s="79"/>
      <c r="J140" s="74"/>
      <c r="K140" s="2"/>
    </row>
    <row r="141" spans="1:11">
      <c r="A141" s="131">
        <v>159</v>
      </c>
      <c r="B141" s="82" t="s">
        <v>1618</v>
      </c>
      <c r="C141" s="17" t="s">
        <v>3181</v>
      </c>
      <c r="D141" s="185">
        <v>123090</v>
      </c>
      <c r="E141" s="185">
        <v>131880</v>
      </c>
      <c r="F141" s="179">
        <v>175840</v>
      </c>
      <c r="G141" s="79"/>
      <c r="H141" s="79"/>
      <c r="I141" s="79"/>
      <c r="J141" s="74"/>
      <c r="K141" s="2"/>
    </row>
    <row r="142" spans="1:11">
      <c r="A142" s="131">
        <v>160</v>
      </c>
      <c r="B142" s="82" t="s">
        <v>1619</v>
      </c>
      <c r="C142" s="17" t="s">
        <v>3182</v>
      </c>
      <c r="D142" s="185">
        <v>123555</v>
      </c>
      <c r="E142" s="185">
        <v>132380</v>
      </c>
      <c r="F142" s="179">
        <v>176505</v>
      </c>
      <c r="G142" s="79"/>
      <c r="H142" s="79"/>
      <c r="I142" s="79"/>
      <c r="J142" s="74"/>
      <c r="K142" s="2"/>
    </row>
    <row r="143" spans="1:11">
      <c r="A143" s="131">
        <v>161</v>
      </c>
      <c r="B143" s="82" t="s">
        <v>1620</v>
      </c>
      <c r="C143" s="17" t="s">
        <v>3183</v>
      </c>
      <c r="D143" s="185">
        <v>124135</v>
      </c>
      <c r="E143" s="185">
        <v>133000</v>
      </c>
      <c r="F143" s="179">
        <v>177335</v>
      </c>
      <c r="G143" s="79"/>
      <c r="H143" s="79"/>
      <c r="I143" s="79"/>
      <c r="J143" s="74"/>
      <c r="K143" s="2"/>
    </row>
    <row r="144" spans="1:11">
      <c r="A144" s="131">
        <v>162</v>
      </c>
      <c r="B144" s="82" t="s">
        <v>1621</v>
      </c>
      <c r="C144" s="17" t="s">
        <v>3184</v>
      </c>
      <c r="D144" s="185">
        <v>124715</v>
      </c>
      <c r="E144" s="185">
        <v>133625</v>
      </c>
      <c r="F144" s="179">
        <v>178165</v>
      </c>
      <c r="G144" s="79"/>
      <c r="H144" s="79"/>
      <c r="I144" s="79"/>
      <c r="J144" s="74"/>
      <c r="K144" s="2"/>
    </row>
    <row r="145" spans="1:11">
      <c r="A145" s="131">
        <v>163</v>
      </c>
      <c r="B145" s="82" t="s">
        <v>1622</v>
      </c>
      <c r="C145" s="17" t="s">
        <v>3185</v>
      </c>
      <c r="D145" s="185">
        <v>125180</v>
      </c>
      <c r="E145" s="185">
        <v>134125</v>
      </c>
      <c r="F145" s="179">
        <v>178830</v>
      </c>
      <c r="G145" s="79"/>
      <c r="H145" s="79"/>
      <c r="I145" s="79"/>
      <c r="J145" s="74"/>
      <c r="K145" s="2"/>
    </row>
    <row r="146" spans="1:11">
      <c r="A146" s="131">
        <v>164</v>
      </c>
      <c r="B146" s="82" t="s">
        <v>1623</v>
      </c>
      <c r="C146" s="17" t="s">
        <v>3186</v>
      </c>
      <c r="D146" s="185">
        <v>125765</v>
      </c>
      <c r="E146" s="185">
        <v>134745</v>
      </c>
      <c r="F146" s="179">
        <v>179660</v>
      </c>
      <c r="G146" s="79"/>
      <c r="H146" s="79"/>
      <c r="I146" s="79"/>
      <c r="J146" s="74"/>
      <c r="K146" s="2"/>
    </row>
    <row r="147" spans="1:11">
      <c r="A147" s="131">
        <v>165</v>
      </c>
      <c r="B147" s="82" t="s">
        <v>1624</v>
      </c>
      <c r="C147" s="17" t="s">
        <v>3187</v>
      </c>
      <c r="D147" s="185">
        <v>126345</v>
      </c>
      <c r="E147" s="185">
        <v>135370</v>
      </c>
      <c r="F147" s="179">
        <v>180495</v>
      </c>
      <c r="G147" s="79"/>
      <c r="H147" s="79"/>
      <c r="I147" s="79"/>
      <c r="J147" s="74"/>
      <c r="K147" s="2"/>
    </row>
    <row r="148" spans="1:11">
      <c r="A148" s="131">
        <v>166</v>
      </c>
      <c r="B148" s="82" t="s">
        <v>1625</v>
      </c>
      <c r="C148" s="17" t="s">
        <v>3188</v>
      </c>
      <c r="D148" s="185">
        <v>126810</v>
      </c>
      <c r="E148" s="185">
        <v>135870</v>
      </c>
      <c r="F148" s="179">
        <v>181160</v>
      </c>
      <c r="G148" s="79"/>
      <c r="H148" s="79"/>
      <c r="I148" s="79"/>
      <c r="J148" s="74"/>
      <c r="K148" s="2"/>
    </row>
    <row r="149" spans="1:11">
      <c r="A149" s="131">
        <v>167</v>
      </c>
      <c r="B149" s="82" t="s">
        <v>1626</v>
      </c>
      <c r="C149" s="17" t="s">
        <v>3189</v>
      </c>
      <c r="D149" s="185">
        <v>127390</v>
      </c>
      <c r="E149" s="185">
        <v>136490</v>
      </c>
      <c r="F149" s="179">
        <v>181990</v>
      </c>
      <c r="G149" s="79"/>
      <c r="H149" s="79"/>
      <c r="I149" s="79"/>
      <c r="J149" s="74"/>
      <c r="K149" s="2"/>
    </row>
    <row r="150" spans="1:11">
      <c r="A150" s="131">
        <v>168</v>
      </c>
      <c r="B150" s="82" t="s">
        <v>1627</v>
      </c>
      <c r="C150" s="17" t="s">
        <v>3190</v>
      </c>
      <c r="D150" s="185">
        <v>127975</v>
      </c>
      <c r="E150" s="185">
        <v>137115</v>
      </c>
      <c r="F150" s="179">
        <v>182820</v>
      </c>
      <c r="G150" s="79"/>
      <c r="H150" s="79"/>
      <c r="I150" s="79"/>
      <c r="J150" s="74"/>
      <c r="K150" s="2"/>
    </row>
    <row r="151" spans="1:11">
      <c r="A151" s="131">
        <v>169</v>
      </c>
      <c r="B151" s="82" t="s">
        <v>1628</v>
      </c>
      <c r="C151" s="17" t="s">
        <v>3191</v>
      </c>
      <c r="D151" s="185">
        <v>128440</v>
      </c>
      <c r="E151" s="185">
        <v>137615</v>
      </c>
      <c r="F151" s="179">
        <v>183485</v>
      </c>
      <c r="G151" s="79"/>
      <c r="H151" s="79"/>
      <c r="I151" s="79"/>
      <c r="J151" s="74"/>
      <c r="K151" s="2"/>
    </row>
    <row r="152" spans="1:11">
      <c r="A152" s="131">
        <v>170</v>
      </c>
      <c r="B152" s="82" t="s">
        <v>1629</v>
      </c>
      <c r="C152" s="17" t="s">
        <v>3192</v>
      </c>
      <c r="D152" s="185">
        <v>129020</v>
      </c>
      <c r="E152" s="185">
        <v>138235</v>
      </c>
      <c r="F152" s="179">
        <v>184315</v>
      </c>
      <c r="G152" s="79"/>
      <c r="H152" s="79"/>
      <c r="I152" s="79"/>
      <c r="J152" s="74"/>
      <c r="K152" s="2"/>
    </row>
    <row r="153" spans="1:11">
      <c r="A153" s="131">
        <v>171</v>
      </c>
      <c r="B153" s="82" t="s">
        <v>1630</v>
      </c>
      <c r="C153" s="17" t="s">
        <v>3193</v>
      </c>
      <c r="D153" s="185">
        <v>129605</v>
      </c>
      <c r="E153" s="185">
        <v>138860</v>
      </c>
      <c r="F153" s="179">
        <v>185145</v>
      </c>
      <c r="G153" s="79"/>
      <c r="H153" s="79"/>
      <c r="I153" s="79"/>
      <c r="J153" s="74"/>
      <c r="K153" s="2"/>
    </row>
    <row r="154" spans="1:11">
      <c r="A154" s="131">
        <v>172</v>
      </c>
      <c r="B154" s="82" t="s">
        <v>1631</v>
      </c>
      <c r="C154" s="17" t="s">
        <v>3194</v>
      </c>
      <c r="D154" s="185">
        <v>130070</v>
      </c>
      <c r="E154" s="185">
        <v>139360</v>
      </c>
      <c r="F154" s="179">
        <v>185810</v>
      </c>
      <c r="G154" s="79"/>
      <c r="H154" s="79"/>
      <c r="I154" s="79"/>
      <c r="J154" s="74"/>
      <c r="K154" s="2"/>
    </row>
    <row r="155" spans="1:11">
      <c r="A155" s="131">
        <v>173</v>
      </c>
      <c r="B155" s="82" t="s">
        <v>1632</v>
      </c>
      <c r="C155" s="17" t="s">
        <v>3195</v>
      </c>
      <c r="D155" s="185">
        <v>130650</v>
      </c>
      <c r="E155" s="185">
        <v>139980</v>
      </c>
      <c r="F155" s="179">
        <v>186645</v>
      </c>
      <c r="G155" s="79"/>
      <c r="H155" s="79"/>
      <c r="I155" s="79"/>
      <c r="J155" s="74"/>
      <c r="K155" s="2"/>
    </row>
    <row r="156" spans="1:11">
      <c r="A156" s="131">
        <v>174</v>
      </c>
      <c r="B156" s="82" t="s">
        <v>1633</v>
      </c>
      <c r="C156" s="17" t="s">
        <v>3196</v>
      </c>
      <c r="D156" s="185">
        <v>131115</v>
      </c>
      <c r="E156" s="185">
        <v>140480</v>
      </c>
      <c r="F156" s="179">
        <v>187305</v>
      </c>
      <c r="G156" s="79"/>
      <c r="H156" s="79"/>
      <c r="I156" s="79"/>
      <c r="J156" s="74"/>
      <c r="K156" s="2"/>
    </row>
    <row r="157" spans="1:11">
      <c r="A157" s="131">
        <v>175</v>
      </c>
      <c r="B157" s="82" t="s">
        <v>1634</v>
      </c>
      <c r="C157" s="17" t="s">
        <v>3197</v>
      </c>
      <c r="D157" s="185">
        <v>131695</v>
      </c>
      <c r="E157" s="185">
        <v>141105</v>
      </c>
      <c r="F157" s="179">
        <v>188140</v>
      </c>
      <c r="G157" s="79"/>
      <c r="H157" s="79"/>
      <c r="I157" s="79"/>
      <c r="J157" s="74"/>
      <c r="K157" s="2"/>
    </row>
    <row r="158" spans="1:11">
      <c r="A158" s="131">
        <v>176</v>
      </c>
      <c r="B158" s="82" t="s">
        <v>1635</v>
      </c>
      <c r="C158" s="17" t="s">
        <v>3198</v>
      </c>
      <c r="D158" s="185">
        <v>132280</v>
      </c>
      <c r="E158" s="185">
        <v>141725</v>
      </c>
      <c r="F158" s="179">
        <v>188970</v>
      </c>
      <c r="G158" s="79"/>
      <c r="H158" s="79"/>
      <c r="I158" s="79"/>
      <c r="J158" s="74"/>
      <c r="K158" s="2"/>
    </row>
    <row r="159" spans="1:11">
      <c r="A159" s="131">
        <v>177</v>
      </c>
      <c r="B159" s="82" t="s">
        <v>1636</v>
      </c>
      <c r="C159" s="17" t="s">
        <v>3199</v>
      </c>
      <c r="D159" s="185">
        <v>132745</v>
      </c>
      <c r="E159" s="185">
        <v>142225</v>
      </c>
      <c r="F159" s="179">
        <v>189635</v>
      </c>
      <c r="G159" s="79"/>
      <c r="H159" s="79"/>
      <c r="I159" s="79"/>
      <c r="J159" s="74"/>
      <c r="K159" s="2"/>
    </row>
    <row r="160" spans="1:11">
      <c r="A160" s="131">
        <v>178</v>
      </c>
      <c r="B160" s="82" t="s">
        <v>1637</v>
      </c>
      <c r="C160" s="17" t="s">
        <v>3200</v>
      </c>
      <c r="D160" s="185">
        <v>133325</v>
      </c>
      <c r="E160" s="185">
        <v>142850</v>
      </c>
      <c r="F160" s="179">
        <v>190465</v>
      </c>
      <c r="G160" s="79"/>
      <c r="H160" s="79"/>
      <c r="I160" s="79"/>
      <c r="J160" s="74"/>
      <c r="K160" s="2"/>
    </row>
    <row r="161" spans="1:11">
      <c r="A161" s="131">
        <v>179</v>
      </c>
      <c r="B161" s="82" t="s">
        <v>1638</v>
      </c>
      <c r="C161" s="17" t="s">
        <v>3201</v>
      </c>
      <c r="D161" s="185">
        <v>133790</v>
      </c>
      <c r="E161" s="185">
        <v>143350</v>
      </c>
      <c r="F161" s="179">
        <v>191130</v>
      </c>
      <c r="G161" s="79"/>
      <c r="H161" s="79"/>
      <c r="I161" s="79"/>
      <c r="J161" s="74"/>
      <c r="K161" s="2"/>
    </row>
    <row r="162" spans="1:11">
      <c r="A162" s="131">
        <v>180</v>
      </c>
      <c r="B162" s="82" t="s">
        <v>1639</v>
      </c>
      <c r="C162" s="17" t="s">
        <v>3202</v>
      </c>
      <c r="D162" s="185">
        <v>134375</v>
      </c>
      <c r="E162" s="185">
        <v>143970</v>
      </c>
      <c r="F162" s="179">
        <v>191960</v>
      </c>
      <c r="G162" s="79"/>
      <c r="H162" s="79"/>
      <c r="I162" s="79"/>
      <c r="J162" s="74"/>
      <c r="K162" s="2"/>
    </row>
    <row r="163" spans="1:11">
      <c r="A163" s="131">
        <v>181</v>
      </c>
      <c r="B163" s="82" t="s">
        <v>1640</v>
      </c>
      <c r="C163" s="17" t="s">
        <v>3203</v>
      </c>
      <c r="D163" s="185">
        <v>134955</v>
      </c>
      <c r="E163" s="185">
        <v>144595</v>
      </c>
      <c r="F163" s="179">
        <v>192790</v>
      </c>
      <c r="G163" s="79"/>
      <c r="H163" s="79"/>
      <c r="I163" s="79"/>
      <c r="J163" s="74"/>
      <c r="K163" s="2"/>
    </row>
    <row r="164" spans="1:11">
      <c r="A164" s="131">
        <v>182</v>
      </c>
      <c r="B164" s="82" t="s">
        <v>1641</v>
      </c>
      <c r="C164" s="17" t="s">
        <v>3204</v>
      </c>
      <c r="D164" s="185">
        <v>135420</v>
      </c>
      <c r="E164" s="185">
        <v>145095</v>
      </c>
      <c r="F164" s="179">
        <v>193455</v>
      </c>
      <c r="G164" s="79"/>
      <c r="H164" s="79"/>
      <c r="I164" s="79"/>
      <c r="J164" s="74"/>
      <c r="K164" s="2"/>
    </row>
    <row r="165" spans="1:11">
      <c r="A165" s="131">
        <v>183</v>
      </c>
      <c r="B165" s="82" t="s">
        <v>1642</v>
      </c>
      <c r="C165" s="17" t="s">
        <v>3205</v>
      </c>
      <c r="D165" s="185">
        <v>136000</v>
      </c>
      <c r="E165" s="185">
        <v>145715</v>
      </c>
      <c r="F165" s="179">
        <v>194290</v>
      </c>
      <c r="G165" s="79"/>
      <c r="H165" s="79"/>
      <c r="I165" s="79"/>
      <c r="J165" s="74"/>
      <c r="K165" s="2"/>
    </row>
    <row r="166" spans="1:11">
      <c r="A166" s="131">
        <v>184</v>
      </c>
      <c r="B166" s="82" t="s">
        <v>1643</v>
      </c>
      <c r="C166" s="17" t="s">
        <v>3206</v>
      </c>
      <c r="D166" s="185">
        <v>136465</v>
      </c>
      <c r="E166" s="185">
        <v>146215</v>
      </c>
      <c r="F166" s="179">
        <v>194955</v>
      </c>
      <c r="G166" s="79"/>
      <c r="H166" s="79"/>
      <c r="I166" s="79"/>
      <c r="J166" s="74"/>
      <c r="K166" s="2"/>
    </row>
    <row r="167" spans="1:11">
      <c r="A167" s="131">
        <v>185</v>
      </c>
      <c r="B167" s="82" t="s">
        <v>1644</v>
      </c>
      <c r="C167" s="17" t="s">
        <v>3207</v>
      </c>
      <c r="D167" s="185">
        <v>137050</v>
      </c>
      <c r="E167" s="185">
        <v>146840</v>
      </c>
      <c r="F167" s="179">
        <v>195785</v>
      </c>
      <c r="G167" s="79"/>
      <c r="H167" s="79"/>
      <c r="I167" s="79"/>
      <c r="J167" s="74"/>
      <c r="K167" s="2"/>
    </row>
    <row r="168" spans="1:11">
      <c r="A168" s="131">
        <v>186</v>
      </c>
      <c r="B168" s="82" t="s">
        <v>1645</v>
      </c>
      <c r="C168" s="17" t="s">
        <v>3208</v>
      </c>
      <c r="D168" s="185">
        <v>137515</v>
      </c>
      <c r="E168" s="185">
        <v>147335</v>
      </c>
      <c r="F168" s="179">
        <v>196450</v>
      </c>
      <c r="G168" s="79"/>
      <c r="H168" s="79"/>
      <c r="I168" s="79"/>
      <c r="J168" s="74"/>
      <c r="K168" s="2"/>
    </row>
    <row r="169" spans="1:11">
      <c r="A169" s="131">
        <v>187</v>
      </c>
      <c r="B169" s="82" t="s">
        <v>1646</v>
      </c>
      <c r="C169" s="17" t="s">
        <v>3209</v>
      </c>
      <c r="D169" s="185">
        <v>138095</v>
      </c>
      <c r="E169" s="185">
        <v>147960</v>
      </c>
      <c r="F169" s="179">
        <v>197280</v>
      </c>
      <c r="G169" s="79"/>
      <c r="H169" s="79"/>
      <c r="I169" s="79"/>
      <c r="J169" s="74"/>
      <c r="K169" s="2"/>
    </row>
    <row r="170" spans="1:11">
      <c r="A170" s="131">
        <v>188</v>
      </c>
      <c r="B170" s="82" t="s">
        <v>1647</v>
      </c>
      <c r="C170" s="17" t="s">
        <v>3210</v>
      </c>
      <c r="D170" s="185">
        <v>138675</v>
      </c>
      <c r="E170" s="185">
        <v>148585</v>
      </c>
      <c r="F170" s="179">
        <v>198110</v>
      </c>
      <c r="G170" s="79"/>
      <c r="H170" s="79"/>
      <c r="I170" s="79"/>
      <c r="J170" s="74"/>
      <c r="K170" s="2"/>
    </row>
    <row r="171" spans="1:11">
      <c r="A171" s="131">
        <v>189</v>
      </c>
      <c r="B171" s="82" t="s">
        <v>1648</v>
      </c>
      <c r="C171" s="17" t="s">
        <v>3211</v>
      </c>
      <c r="D171" s="185">
        <v>139145</v>
      </c>
      <c r="E171" s="185">
        <v>149080</v>
      </c>
      <c r="F171" s="179">
        <v>198775</v>
      </c>
      <c r="G171" s="79"/>
      <c r="H171" s="79"/>
      <c r="I171" s="79"/>
      <c r="J171" s="74"/>
      <c r="K171" s="2"/>
    </row>
    <row r="172" spans="1:11">
      <c r="A172" s="131">
        <v>190</v>
      </c>
      <c r="B172" s="82" t="s">
        <v>1649</v>
      </c>
      <c r="C172" s="17" t="s">
        <v>3212</v>
      </c>
      <c r="D172" s="185">
        <v>139725</v>
      </c>
      <c r="E172" s="185">
        <v>149705</v>
      </c>
      <c r="F172" s="179">
        <v>199605</v>
      </c>
      <c r="G172" s="79"/>
      <c r="H172" s="79"/>
      <c r="I172" s="79"/>
      <c r="J172" s="74"/>
      <c r="K172" s="2"/>
    </row>
    <row r="173" spans="1:11">
      <c r="A173" s="131">
        <v>191</v>
      </c>
      <c r="B173" s="82" t="s">
        <v>1650</v>
      </c>
      <c r="C173" s="17" t="s">
        <v>3213</v>
      </c>
      <c r="D173" s="185">
        <v>140190</v>
      </c>
      <c r="E173" s="185">
        <v>150205</v>
      </c>
      <c r="F173" s="179">
        <v>200270</v>
      </c>
      <c r="G173" s="79"/>
      <c r="H173" s="79"/>
      <c r="I173" s="79"/>
      <c r="J173" s="74"/>
      <c r="K173" s="2"/>
    </row>
    <row r="174" spans="1:11">
      <c r="A174" s="131">
        <v>192</v>
      </c>
      <c r="B174" s="82" t="s">
        <v>1651</v>
      </c>
      <c r="C174" s="17" t="s">
        <v>3214</v>
      </c>
      <c r="D174" s="185">
        <v>140770</v>
      </c>
      <c r="E174" s="185">
        <v>150825</v>
      </c>
      <c r="F174" s="179">
        <v>201100</v>
      </c>
      <c r="G174" s="79"/>
      <c r="H174" s="79"/>
      <c r="I174" s="79"/>
      <c r="J174" s="74"/>
      <c r="K174" s="2"/>
    </row>
    <row r="175" spans="1:11">
      <c r="A175" s="131">
        <v>193</v>
      </c>
      <c r="B175" s="82" t="s">
        <v>1652</v>
      </c>
      <c r="C175" s="17" t="s">
        <v>3215</v>
      </c>
      <c r="D175" s="185">
        <v>141235</v>
      </c>
      <c r="E175" s="185">
        <v>151325</v>
      </c>
      <c r="F175" s="179">
        <v>201765</v>
      </c>
      <c r="G175" s="79"/>
      <c r="H175" s="79"/>
      <c r="I175" s="79"/>
      <c r="J175" s="74"/>
      <c r="K175" s="2"/>
    </row>
    <row r="176" spans="1:11">
      <c r="A176" s="131">
        <v>194</v>
      </c>
      <c r="B176" s="82" t="s">
        <v>1653</v>
      </c>
      <c r="C176" s="17" t="s">
        <v>3216</v>
      </c>
      <c r="D176" s="185">
        <v>141820</v>
      </c>
      <c r="E176" s="185">
        <v>151950</v>
      </c>
      <c r="F176" s="179">
        <v>202600</v>
      </c>
      <c r="G176" s="79"/>
      <c r="H176" s="79"/>
      <c r="I176" s="79"/>
      <c r="J176" s="74"/>
      <c r="K176" s="2"/>
    </row>
    <row r="177" spans="1:11">
      <c r="A177" s="131">
        <v>195</v>
      </c>
      <c r="B177" s="82" t="s">
        <v>1654</v>
      </c>
      <c r="C177" s="17" t="s">
        <v>3217</v>
      </c>
      <c r="D177" s="185">
        <v>142285</v>
      </c>
      <c r="E177" s="185">
        <v>152445</v>
      </c>
      <c r="F177" s="179">
        <v>203265</v>
      </c>
      <c r="G177" s="79"/>
      <c r="H177" s="79"/>
      <c r="I177" s="79"/>
      <c r="J177" s="74"/>
      <c r="K177" s="2"/>
    </row>
    <row r="178" spans="1:11">
      <c r="A178" s="131">
        <v>196</v>
      </c>
      <c r="B178" s="82" t="s">
        <v>1655</v>
      </c>
      <c r="C178" s="17" t="s">
        <v>3218</v>
      </c>
      <c r="D178" s="185">
        <v>142865</v>
      </c>
      <c r="E178" s="185">
        <v>153070</v>
      </c>
      <c r="F178" s="179">
        <v>204095</v>
      </c>
      <c r="G178" s="79"/>
      <c r="H178" s="79"/>
      <c r="I178" s="79"/>
      <c r="J178" s="74"/>
      <c r="K178" s="2"/>
    </row>
    <row r="179" spans="1:11">
      <c r="A179" s="131">
        <v>197</v>
      </c>
      <c r="B179" s="82" t="s">
        <v>1656</v>
      </c>
      <c r="C179" s="17" t="s">
        <v>3219</v>
      </c>
      <c r="D179" s="185">
        <v>143330</v>
      </c>
      <c r="E179" s="185">
        <v>153570</v>
      </c>
      <c r="F179" s="179">
        <v>204760</v>
      </c>
      <c r="G179" s="79"/>
      <c r="H179" s="79"/>
      <c r="I179" s="79"/>
      <c r="J179" s="74"/>
      <c r="K179" s="2"/>
    </row>
    <row r="180" spans="1:11">
      <c r="A180" s="131">
        <v>198</v>
      </c>
      <c r="B180" s="82" t="s">
        <v>1657</v>
      </c>
      <c r="C180" s="17" t="s">
        <v>3220</v>
      </c>
      <c r="D180" s="185">
        <v>143915</v>
      </c>
      <c r="E180" s="185">
        <v>154190</v>
      </c>
      <c r="F180" s="179">
        <v>205590</v>
      </c>
      <c r="G180" s="79"/>
      <c r="H180" s="79"/>
      <c r="I180" s="79"/>
      <c r="J180" s="74"/>
      <c r="K180" s="2"/>
    </row>
    <row r="181" spans="1:11">
      <c r="A181" s="131">
        <v>199</v>
      </c>
      <c r="B181" s="82" t="s">
        <v>1658</v>
      </c>
      <c r="C181" s="17" t="s">
        <v>3221</v>
      </c>
      <c r="D181" s="185">
        <v>144380</v>
      </c>
      <c r="E181" s="185">
        <v>154690</v>
      </c>
      <c r="F181" s="179">
        <v>206255</v>
      </c>
      <c r="G181" s="79"/>
      <c r="H181" s="79"/>
      <c r="I181" s="79"/>
      <c r="J181" s="74"/>
      <c r="K181" s="2"/>
    </row>
    <row r="182" spans="1:11">
      <c r="A182" s="131">
        <v>200</v>
      </c>
      <c r="B182" s="82" t="s">
        <v>1659</v>
      </c>
      <c r="C182" s="17" t="s">
        <v>3222</v>
      </c>
      <c r="D182" s="185">
        <v>144960</v>
      </c>
      <c r="E182" s="185">
        <v>155315</v>
      </c>
      <c r="F182" s="179">
        <v>207085</v>
      </c>
      <c r="G182" s="79"/>
      <c r="H182" s="79"/>
      <c r="I182" s="79"/>
      <c r="J182" s="74"/>
      <c r="K182" s="2"/>
    </row>
    <row r="183" spans="1:11">
      <c r="A183" s="131">
        <v>210</v>
      </c>
      <c r="B183" s="82" t="s">
        <v>1660</v>
      </c>
      <c r="C183" s="17" t="s">
        <v>3223</v>
      </c>
      <c r="D183" s="185">
        <v>150080</v>
      </c>
      <c r="E183" s="185">
        <v>160800</v>
      </c>
      <c r="F183" s="179">
        <v>214400</v>
      </c>
      <c r="G183" s="79"/>
      <c r="H183" s="79"/>
      <c r="I183" s="79"/>
      <c r="J183" s="74"/>
      <c r="K183" s="2"/>
    </row>
    <row r="184" spans="1:11">
      <c r="A184" s="138">
        <v>220</v>
      </c>
      <c r="B184" s="82" t="s">
        <v>1661</v>
      </c>
      <c r="C184" s="17" t="s">
        <v>3224</v>
      </c>
      <c r="D184" s="185">
        <v>155315</v>
      </c>
      <c r="E184" s="185">
        <v>166410</v>
      </c>
      <c r="F184" s="179">
        <v>221875</v>
      </c>
      <c r="G184" s="79"/>
      <c r="H184" s="79"/>
      <c r="I184" s="79"/>
      <c r="J184" s="74"/>
      <c r="K184" s="2"/>
    </row>
    <row r="185" spans="1:11">
      <c r="A185" s="138">
        <v>230</v>
      </c>
      <c r="B185" s="82" t="s">
        <v>1662</v>
      </c>
      <c r="C185" s="17" t="s">
        <v>3225</v>
      </c>
      <c r="D185" s="185">
        <v>160315</v>
      </c>
      <c r="E185" s="185">
        <v>171770</v>
      </c>
      <c r="F185" s="179">
        <v>229025</v>
      </c>
      <c r="G185" s="79"/>
      <c r="H185" s="79"/>
      <c r="I185" s="79"/>
      <c r="J185" s="74"/>
      <c r="K185" s="2"/>
    </row>
    <row r="186" spans="1:11">
      <c r="A186" s="138">
        <v>240</v>
      </c>
      <c r="B186" s="82" t="s">
        <v>1663</v>
      </c>
      <c r="C186" s="17" t="s">
        <v>3226</v>
      </c>
      <c r="D186" s="185">
        <v>165435</v>
      </c>
      <c r="E186" s="185">
        <v>177250</v>
      </c>
      <c r="F186" s="179">
        <v>236335</v>
      </c>
      <c r="G186" s="79"/>
      <c r="H186" s="79"/>
      <c r="I186" s="79"/>
      <c r="J186" s="74"/>
      <c r="K186" s="2"/>
    </row>
    <row r="187" spans="1:11">
      <c r="A187" s="138">
        <v>250</v>
      </c>
      <c r="B187" s="82" t="s">
        <v>1664</v>
      </c>
      <c r="C187" s="17" t="s">
        <v>3227</v>
      </c>
      <c r="D187" s="185">
        <v>170440</v>
      </c>
      <c r="E187" s="185">
        <v>182610</v>
      </c>
      <c r="F187" s="179">
        <v>243485</v>
      </c>
      <c r="G187" s="79"/>
      <c r="H187" s="79"/>
      <c r="I187" s="79"/>
      <c r="J187" s="74"/>
      <c r="K187" s="2"/>
    </row>
    <row r="188" spans="1:11">
      <c r="A188" s="138">
        <v>260</v>
      </c>
      <c r="B188" s="82" t="s">
        <v>1665</v>
      </c>
      <c r="C188" s="17" t="s">
        <v>3228</v>
      </c>
      <c r="D188" s="185">
        <v>175440</v>
      </c>
      <c r="E188" s="185">
        <v>187970</v>
      </c>
      <c r="F188" s="179">
        <v>250630</v>
      </c>
      <c r="G188" s="79"/>
      <c r="H188" s="79"/>
      <c r="I188" s="79"/>
      <c r="J188" s="74"/>
      <c r="K188" s="2"/>
    </row>
    <row r="189" spans="1:11">
      <c r="A189" s="138">
        <v>270</v>
      </c>
      <c r="B189" s="82" t="s">
        <v>1666</v>
      </c>
      <c r="C189" s="17" t="s">
        <v>3229</v>
      </c>
      <c r="D189" s="185">
        <v>180325</v>
      </c>
      <c r="E189" s="185">
        <v>193210</v>
      </c>
      <c r="F189" s="179">
        <v>257610</v>
      </c>
      <c r="G189" s="79"/>
      <c r="H189" s="79"/>
      <c r="I189" s="79"/>
      <c r="J189" s="74"/>
      <c r="K189" s="2"/>
    </row>
    <row r="190" spans="1:11">
      <c r="A190" s="138">
        <v>280</v>
      </c>
      <c r="B190" s="82" t="s">
        <v>1667</v>
      </c>
      <c r="C190" s="17" t="s">
        <v>3230</v>
      </c>
      <c r="D190" s="185">
        <v>185215</v>
      </c>
      <c r="E190" s="185">
        <v>198445</v>
      </c>
      <c r="F190" s="179">
        <v>264590</v>
      </c>
      <c r="G190" s="79"/>
      <c r="H190" s="79"/>
      <c r="I190" s="79"/>
      <c r="J190" s="74"/>
      <c r="K190" s="2"/>
    </row>
    <row r="191" spans="1:11">
      <c r="A191" s="138">
        <v>290</v>
      </c>
      <c r="B191" s="82" t="s">
        <v>1668</v>
      </c>
      <c r="C191" s="17" t="s">
        <v>3231</v>
      </c>
      <c r="D191" s="185">
        <v>190100</v>
      </c>
      <c r="E191" s="185">
        <v>203680</v>
      </c>
      <c r="F191" s="179">
        <v>271570</v>
      </c>
      <c r="G191" s="79"/>
      <c r="H191" s="79"/>
      <c r="I191" s="79"/>
      <c r="J191" s="74"/>
      <c r="K191" s="2"/>
    </row>
    <row r="192" spans="1:11">
      <c r="A192" s="138">
        <v>300</v>
      </c>
      <c r="B192" s="82" t="s">
        <v>1669</v>
      </c>
      <c r="C192" s="17" t="s">
        <v>3232</v>
      </c>
      <c r="D192" s="185">
        <v>194870</v>
      </c>
      <c r="E192" s="185">
        <v>208790</v>
      </c>
      <c r="F192" s="179">
        <v>278385</v>
      </c>
      <c r="G192" s="79"/>
      <c r="H192" s="79"/>
      <c r="I192" s="79"/>
      <c r="J192" s="74"/>
      <c r="K192" s="2"/>
    </row>
    <row r="193" spans="1:11">
      <c r="A193" s="138">
        <v>310</v>
      </c>
      <c r="B193" s="82" t="s">
        <v>1670</v>
      </c>
      <c r="C193" s="17" t="s">
        <v>3233</v>
      </c>
      <c r="D193" s="185">
        <v>199755</v>
      </c>
      <c r="E193" s="185">
        <v>214025</v>
      </c>
      <c r="F193" s="179">
        <v>285365</v>
      </c>
      <c r="G193" s="79"/>
      <c r="H193" s="79"/>
      <c r="I193" s="79"/>
      <c r="J193" s="74"/>
      <c r="K193" s="2"/>
    </row>
    <row r="194" spans="1:11">
      <c r="A194" s="138">
        <v>320</v>
      </c>
      <c r="B194" s="82" t="s">
        <v>1671</v>
      </c>
      <c r="C194" s="17" t="s">
        <v>3234</v>
      </c>
      <c r="D194" s="185">
        <v>204525</v>
      </c>
      <c r="E194" s="185">
        <v>219135</v>
      </c>
      <c r="F194" s="179">
        <v>292180</v>
      </c>
      <c r="G194" s="79"/>
      <c r="H194" s="79"/>
      <c r="I194" s="79"/>
      <c r="J194" s="74"/>
      <c r="K194" s="2"/>
    </row>
    <row r="195" spans="1:11">
      <c r="A195" s="138">
        <v>330</v>
      </c>
      <c r="B195" s="82" t="s">
        <v>1672</v>
      </c>
      <c r="C195" s="17" t="s">
        <v>3235</v>
      </c>
      <c r="D195" s="185">
        <v>209180</v>
      </c>
      <c r="E195" s="185">
        <v>224120</v>
      </c>
      <c r="F195" s="179">
        <v>298830</v>
      </c>
      <c r="G195" s="79"/>
      <c r="H195" s="79"/>
      <c r="I195" s="79"/>
      <c r="J195" s="74"/>
      <c r="K195" s="2"/>
    </row>
    <row r="196" spans="1:11">
      <c r="A196" s="138">
        <v>340</v>
      </c>
      <c r="B196" s="82" t="s">
        <v>1673</v>
      </c>
      <c r="C196" s="17" t="s">
        <v>3236</v>
      </c>
      <c r="D196" s="185">
        <v>213950</v>
      </c>
      <c r="E196" s="185">
        <v>229230</v>
      </c>
      <c r="F196" s="179">
        <v>305640</v>
      </c>
      <c r="G196" s="79"/>
      <c r="H196" s="79"/>
      <c r="I196" s="79"/>
      <c r="J196" s="74"/>
      <c r="K196" s="2"/>
    </row>
    <row r="197" spans="1:11">
      <c r="A197" s="138">
        <v>350</v>
      </c>
      <c r="B197" s="82" t="s">
        <v>1674</v>
      </c>
      <c r="C197" s="17" t="s">
        <v>3237</v>
      </c>
      <c r="D197" s="185">
        <v>218605</v>
      </c>
      <c r="E197" s="185">
        <v>234215</v>
      </c>
      <c r="F197" s="179">
        <v>312290</v>
      </c>
      <c r="G197" s="79"/>
      <c r="H197" s="79"/>
      <c r="I197" s="79"/>
      <c r="J197" s="74"/>
      <c r="K197" s="2"/>
    </row>
    <row r="198" spans="1:11">
      <c r="A198" s="138">
        <v>360</v>
      </c>
      <c r="B198" s="82" t="s">
        <v>1675</v>
      </c>
      <c r="C198" s="17" t="s">
        <v>3238</v>
      </c>
      <c r="D198" s="185">
        <v>223255</v>
      </c>
      <c r="E198" s="185">
        <v>239205</v>
      </c>
      <c r="F198" s="179">
        <v>318940</v>
      </c>
      <c r="G198" s="79"/>
      <c r="H198" s="79"/>
      <c r="I198" s="79"/>
      <c r="J198" s="74"/>
      <c r="K198" s="2"/>
    </row>
    <row r="199" spans="1:11">
      <c r="A199" s="138">
        <v>370</v>
      </c>
      <c r="B199" s="82" t="s">
        <v>1676</v>
      </c>
      <c r="C199" s="17" t="s">
        <v>3239</v>
      </c>
      <c r="D199" s="185">
        <v>227910</v>
      </c>
      <c r="E199" s="185">
        <v>244190</v>
      </c>
      <c r="F199" s="179">
        <v>325585</v>
      </c>
      <c r="G199" s="79"/>
      <c r="H199" s="79"/>
      <c r="I199" s="79"/>
      <c r="J199" s="74"/>
      <c r="K199" s="2"/>
    </row>
    <row r="200" spans="1:11">
      <c r="A200" s="138">
        <v>380</v>
      </c>
      <c r="B200" s="82" t="s">
        <v>1677</v>
      </c>
      <c r="C200" s="17" t="s">
        <v>3240</v>
      </c>
      <c r="D200" s="185">
        <v>232445</v>
      </c>
      <c r="E200" s="185">
        <v>249050</v>
      </c>
      <c r="F200" s="179">
        <v>332070</v>
      </c>
      <c r="G200" s="79"/>
      <c r="H200" s="79"/>
      <c r="I200" s="79"/>
      <c r="J200" s="74"/>
      <c r="K200" s="2"/>
    </row>
    <row r="201" spans="1:11">
      <c r="A201" s="138">
        <v>390</v>
      </c>
      <c r="B201" s="82" t="s">
        <v>1678</v>
      </c>
      <c r="C201" s="17" t="s">
        <v>3241</v>
      </c>
      <c r="D201" s="185">
        <v>237100</v>
      </c>
      <c r="E201" s="185">
        <v>254035</v>
      </c>
      <c r="F201" s="179">
        <v>338715</v>
      </c>
      <c r="G201" s="79"/>
      <c r="H201" s="79"/>
      <c r="I201" s="79"/>
      <c r="J201" s="74"/>
      <c r="K201" s="2"/>
    </row>
    <row r="202" spans="1:11">
      <c r="A202" s="138">
        <v>400</v>
      </c>
      <c r="B202" s="82" t="s">
        <v>1679</v>
      </c>
      <c r="C202" s="17" t="s">
        <v>3242</v>
      </c>
      <c r="D202" s="185">
        <v>241640</v>
      </c>
      <c r="E202" s="185">
        <v>258900</v>
      </c>
      <c r="F202" s="179">
        <v>345195</v>
      </c>
      <c r="G202" s="79"/>
      <c r="H202" s="79"/>
      <c r="I202" s="79"/>
      <c r="J202" s="74"/>
      <c r="K202" s="2"/>
    </row>
    <row r="203" spans="1:11">
      <c r="A203" s="138">
        <v>410</v>
      </c>
      <c r="B203" s="82" t="s">
        <v>1680</v>
      </c>
      <c r="C203" s="17" t="s">
        <v>3243</v>
      </c>
      <c r="D203" s="185">
        <v>246175</v>
      </c>
      <c r="E203" s="185">
        <v>263760</v>
      </c>
      <c r="F203" s="179">
        <v>351680</v>
      </c>
      <c r="G203" s="79"/>
      <c r="H203" s="79"/>
      <c r="I203" s="79"/>
      <c r="J203" s="74"/>
      <c r="K203" s="2"/>
    </row>
    <row r="204" spans="1:11">
      <c r="A204" s="138">
        <v>420</v>
      </c>
      <c r="B204" s="82" t="s">
        <v>1681</v>
      </c>
      <c r="C204" s="17" t="s">
        <v>3244</v>
      </c>
      <c r="D204" s="185">
        <v>250715</v>
      </c>
      <c r="E204" s="185">
        <v>268620</v>
      </c>
      <c r="F204" s="179">
        <v>358160</v>
      </c>
      <c r="G204" s="79"/>
      <c r="H204" s="79"/>
      <c r="I204" s="79"/>
      <c r="J204" s="74"/>
      <c r="K204" s="2"/>
    </row>
    <row r="205" spans="1:11">
      <c r="A205" s="138">
        <v>430</v>
      </c>
      <c r="B205" s="82" t="s">
        <v>1682</v>
      </c>
      <c r="C205" s="17" t="s">
        <v>3245</v>
      </c>
      <c r="D205" s="185">
        <v>255135</v>
      </c>
      <c r="E205" s="185">
        <v>273355</v>
      </c>
      <c r="F205" s="179">
        <v>364475</v>
      </c>
      <c r="G205" s="79"/>
      <c r="H205" s="79"/>
      <c r="I205" s="79"/>
      <c r="J205" s="74"/>
      <c r="K205" s="2"/>
    </row>
    <row r="206" spans="1:11">
      <c r="A206" s="138">
        <v>440</v>
      </c>
      <c r="B206" s="82" t="s">
        <v>1683</v>
      </c>
      <c r="C206" s="17" t="s">
        <v>3246</v>
      </c>
      <c r="D206" s="185">
        <v>259670</v>
      </c>
      <c r="E206" s="185">
        <v>278220</v>
      </c>
      <c r="F206" s="179">
        <v>370960</v>
      </c>
      <c r="G206" s="79"/>
      <c r="H206" s="79"/>
      <c r="I206" s="79"/>
      <c r="J206" s="74"/>
      <c r="K206" s="2"/>
    </row>
    <row r="207" spans="1:11">
      <c r="A207" s="138">
        <v>450</v>
      </c>
      <c r="B207" s="82" t="s">
        <v>1684</v>
      </c>
      <c r="C207" s="17" t="s">
        <v>3247</v>
      </c>
      <c r="D207" s="185">
        <v>264090</v>
      </c>
      <c r="E207" s="185">
        <v>282955</v>
      </c>
      <c r="F207" s="179">
        <v>377275</v>
      </c>
      <c r="G207" s="79"/>
      <c r="H207" s="79"/>
      <c r="I207" s="79"/>
      <c r="J207" s="74"/>
      <c r="K207" s="2"/>
    </row>
    <row r="208" spans="1:11">
      <c r="A208" s="138">
        <v>460</v>
      </c>
      <c r="B208" s="82" t="s">
        <v>1685</v>
      </c>
      <c r="C208" s="17" t="s">
        <v>3248</v>
      </c>
      <c r="D208" s="185">
        <v>268515</v>
      </c>
      <c r="E208" s="185">
        <v>287690</v>
      </c>
      <c r="F208" s="179">
        <v>383590</v>
      </c>
      <c r="G208" s="79"/>
      <c r="H208" s="79"/>
      <c r="I208" s="79"/>
      <c r="J208" s="74"/>
      <c r="K208" s="2"/>
    </row>
    <row r="209" spans="1:11">
      <c r="A209" s="138">
        <v>470</v>
      </c>
      <c r="B209" s="82" t="s">
        <v>1686</v>
      </c>
      <c r="C209" s="17" t="s">
        <v>3249</v>
      </c>
      <c r="D209" s="185">
        <v>272935</v>
      </c>
      <c r="E209" s="185">
        <v>292430</v>
      </c>
      <c r="F209" s="179">
        <v>389905</v>
      </c>
      <c r="G209" s="79"/>
      <c r="H209" s="79"/>
      <c r="I209" s="79"/>
      <c r="J209" s="74"/>
      <c r="K209" s="2"/>
    </row>
    <row r="210" spans="1:11">
      <c r="A210" s="138">
        <v>480</v>
      </c>
      <c r="B210" s="82" t="s">
        <v>1687</v>
      </c>
      <c r="C210" s="17" t="s">
        <v>3250</v>
      </c>
      <c r="D210" s="185">
        <v>277240</v>
      </c>
      <c r="E210" s="185">
        <v>297040</v>
      </c>
      <c r="F210" s="179">
        <v>396055</v>
      </c>
      <c r="G210" s="79"/>
      <c r="H210" s="79"/>
      <c r="I210" s="79"/>
      <c r="J210" s="74"/>
      <c r="K210" s="2"/>
    </row>
    <row r="211" spans="1:11">
      <c r="A211" s="138">
        <v>490</v>
      </c>
      <c r="B211" s="82" t="s">
        <v>1688</v>
      </c>
      <c r="C211" s="17" t="s">
        <v>3251</v>
      </c>
      <c r="D211" s="185">
        <v>281660</v>
      </c>
      <c r="E211" s="185">
        <v>301780</v>
      </c>
      <c r="F211" s="179">
        <v>402370</v>
      </c>
      <c r="G211" s="79"/>
      <c r="H211" s="79"/>
      <c r="I211" s="79"/>
      <c r="J211" s="74"/>
      <c r="K211" s="2"/>
    </row>
    <row r="212" spans="1:11">
      <c r="A212" s="138">
        <v>500</v>
      </c>
      <c r="B212" s="82" t="s">
        <v>1689</v>
      </c>
      <c r="C212" s="17" t="s">
        <v>3252</v>
      </c>
      <c r="D212" s="185">
        <v>285965</v>
      </c>
      <c r="E212" s="185">
        <v>306390</v>
      </c>
      <c r="F212" s="179">
        <v>408520</v>
      </c>
      <c r="G212" s="79"/>
      <c r="H212" s="79"/>
      <c r="I212" s="79"/>
      <c r="J212" s="74"/>
      <c r="K212" s="2"/>
    </row>
    <row r="213" spans="1:11">
      <c r="A213" s="138">
        <v>525</v>
      </c>
      <c r="B213" s="82" t="s">
        <v>1690</v>
      </c>
      <c r="C213" s="17" t="s">
        <v>3253</v>
      </c>
      <c r="D213" s="185">
        <v>296785</v>
      </c>
      <c r="E213" s="185">
        <v>317980</v>
      </c>
      <c r="F213" s="179">
        <v>423975</v>
      </c>
      <c r="G213" s="79"/>
      <c r="H213" s="79"/>
      <c r="I213" s="79"/>
      <c r="J213" s="74"/>
      <c r="K213" s="2"/>
    </row>
    <row r="214" spans="1:11">
      <c r="A214" s="138">
        <v>550</v>
      </c>
      <c r="B214" s="82" t="s">
        <v>1691</v>
      </c>
      <c r="C214" s="17" t="s">
        <v>3254</v>
      </c>
      <c r="D214" s="185">
        <v>307485</v>
      </c>
      <c r="E214" s="185">
        <v>329450</v>
      </c>
      <c r="F214" s="179">
        <v>439265</v>
      </c>
      <c r="G214" s="79"/>
      <c r="H214" s="79"/>
      <c r="I214" s="79"/>
      <c r="J214" s="74"/>
      <c r="K214" s="2"/>
    </row>
    <row r="215" spans="1:11">
      <c r="A215" s="138">
        <v>575</v>
      </c>
      <c r="B215" s="82" t="s">
        <v>1692</v>
      </c>
      <c r="C215" s="17" t="s">
        <v>3255</v>
      </c>
      <c r="D215" s="185">
        <v>318190</v>
      </c>
      <c r="E215" s="185">
        <v>340920</v>
      </c>
      <c r="F215" s="179">
        <v>454555</v>
      </c>
      <c r="G215" s="79"/>
      <c r="H215" s="79"/>
      <c r="I215" s="79"/>
      <c r="J215" s="74"/>
      <c r="K215" s="2"/>
    </row>
    <row r="216" spans="1:11">
      <c r="A216" s="138">
        <v>600</v>
      </c>
      <c r="B216" s="82" t="s">
        <v>1693</v>
      </c>
      <c r="C216" s="17" t="s">
        <v>3256</v>
      </c>
      <c r="D216" s="185">
        <v>328660</v>
      </c>
      <c r="E216" s="185">
        <v>352135</v>
      </c>
      <c r="F216" s="179">
        <v>469515</v>
      </c>
      <c r="G216" s="79"/>
      <c r="H216" s="79"/>
      <c r="I216" s="79"/>
      <c r="J216" s="74"/>
      <c r="K216" s="2"/>
    </row>
    <row r="217" spans="1:11">
      <c r="A217" s="138">
        <v>625</v>
      </c>
      <c r="B217" s="82" t="s">
        <v>1694</v>
      </c>
      <c r="C217" s="17" t="s">
        <v>3257</v>
      </c>
      <c r="D217" s="185">
        <v>339130</v>
      </c>
      <c r="E217" s="185">
        <v>363355</v>
      </c>
      <c r="F217" s="179">
        <v>484475</v>
      </c>
      <c r="G217" s="79"/>
      <c r="H217" s="79"/>
      <c r="I217" s="79"/>
      <c r="J217" s="74"/>
      <c r="K217" s="2"/>
    </row>
    <row r="218" spans="1:11">
      <c r="A218" s="138">
        <v>650</v>
      </c>
      <c r="B218" s="82" t="s">
        <v>1695</v>
      </c>
      <c r="C218" s="17" t="s">
        <v>3258</v>
      </c>
      <c r="D218" s="185">
        <v>349370</v>
      </c>
      <c r="E218" s="185">
        <v>374325</v>
      </c>
      <c r="F218" s="179">
        <v>499100</v>
      </c>
      <c r="G218" s="79"/>
      <c r="H218" s="79"/>
      <c r="I218" s="79"/>
      <c r="J218" s="74"/>
      <c r="K218" s="2"/>
    </row>
    <row r="219" spans="1:11">
      <c r="A219" s="138">
        <v>675</v>
      </c>
      <c r="B219" s="82" t="s">
        <v>1696</v>
      </c>
      <c r="C219" s="17" t="s">
        <v>3259</v>
      </c>
      <c r="D219" s="185">
        <v>359725</v>
      </c>
      <c r="E219" s="185">
        <v>385420</v>
      </c>
      <c r="F219" s="179">
        <v>513890</v>
      </c>
      <c r="G219" s="79"/>
      <c r="H219" s="79"/>
      <c r="I219" s="79"/>
      <c r="J219" s="74"/>
      <c r="K219" s="2"/>
    </row>
    <row r="220" spans="1:11">
      <c r="A220" s="138">
        <v>700</v>
      </c>
      <c r="B220" s="82" t="s">
        <v>1697</v>
      </c>
      <c r="C220" s="17" t="s">
        <v>3260</v>
      </c>
      <c r="D220" s="185">
        <v>369845</v>
      </c>
      <c r="E220" s="185">
        <v>396260</v>
      </c>
      <c r="F220" s="179">
        <v>528350</v>
      </c>
      <c r="G220" s="79"/>
      <c r="H220" s="79"/>
      <c r="I220" s="79"/>
      <c r="J220" s="74"/>
      <c r="K220" s="2"/>
    </row>
    <row r="221" spans="1:11">
      <c r="A221" s="138">
        <v>725</v>
      </c>
      <c r="B221" s="82" t="s">
        <v>1698</v>
      </c>
      <c r="C221" s="17" t="s">
        <v>3261</v>
      </c>
      <c r="D221" s="185">
        <v>379965</v>
      </c>
      <c r="E221" s="185">
        <v>407105</v>
      </c>
      <c r="F221" s="179">
        <v>542810</v>
      </c>
      <c r="G221" s="79"/>
      <c r="H221" s="79"/>
      <c r="I221" s="79"/>
      <c r="J221" s="74"/>
      <c r="K221" s="2"/>
    </row>
    <row r="222" spans="1:11">
      <c r="A222" s="138">
        <v>750</v>
      </c>
      <c r="B222" s="82" t="s">
        <v>1699</v>
      </c>
      <c r="C222" s="17" t="s">
        <v>3262</v>
      </c>
      <c r="D222" s="185">
        <v>390090</v>
      </c>
      <c r="E222" s="185">
        <v>417950</v>
      </c>
      <c r="F222" s="179">
        <v>557270</v>
      </c>
      <c r="G222" s="79"/>
      <c r="H222" s="79"/>
      <c r="I222" s="79"/>
      <c r="J222" s="74"/>
      <c r="K222" s="2"/>
    </row>
    <row r="223" spans="1:11">
      <c r="A223" s="138">
        <v>775</v>
      </c>
      <c r="B223" s="82" t="s">
        <v>1700</v>
      </c>
      <c r="C223" s="17" t="s">
        <v>3263</v>
      </c>
      <c r="D223" s="185">
        <v>399975</v>
      </c>
      <c r="E223" s="185">
        <v>428545</v>
      </c>
      <c r="F223" s="179">
        <v>571395</v>
      </c>
      <c r="G223" s="79"/>
      <c r="H223" s="79"/>
      <c r="I223" s="79"/>
      <c r="J223" s="74"/>
      <c r="K223" s="2"/>
    </row>
    <row r="224" spans="1:11">
      <c r="A224" s="138">
        <v>800</v>
      </c>
      <c r="B224" s="82" t="s">
        <v>1701</v>
      </c>
      <c r="C224" s="17" t="s">
        <v>3264</v>
      </c>
      <c r="D224" s="185">
        <v>409980</v>
      </c>
      <c r="E224" s="185">
        <v>439265</v>
      </c>
      <c r="F224" s="179">
        <v>585690</v>
      </c>
      <c r="G224" s="79"/>
      <c r="H224" s="79"/>
      <c r="I224" s="79"/>
      <c r="J224" s="74"/>
      <c r="K224" s="2"/>
    </row>
    <row r="225" spans="1:11">
      <c r="A225" s="138">
        <v>825</v>
      </c>
      <c r="B225" s="82" t="s">
        <v>1702</v>
      </c>
      <c r="C225" s="17" t="s">
        <v>3265</v>
      </c>
      <c r="D225" s="185">
        <v>419755</v>
      </c>
      <c r="E225" s="185">
        <v>449735</v>
      </c>
      <c r="F225" s="179">
        <v>599650</v>
      </c>
      <c r="G225" s="79"/>
      <c r="H225" s="79"/>
      <c r="I225" s="79"/>
      <c r="J225" s="74"/>
      <c r="K225" s="2"/>
    </row>
    <row r="226" spans="1:11">
      <c r="A226" s="138">
        <v>850</v>
      </c>
      <c r="B226" s="82" t="s">
        <v>1703</v>
      </c>
      <c r="C226" s="17" t="s">
        <v>3266</v>
      </c>
      <c r="D226" s="185">
        <v>429645</v>
      </c>
      <c r="E226" s="185">
        <v>460330</v>
      </c>
      <c r="F226" s="179">
        <v>613775</v>
      </c>
      <c r="G226" s="79"/>
      <c r="H226" s="79"/>
      <c r="I226" s="79"/>
      <c r="J226" s="74"/>
      <c r="K226" s="2"/>
    </row>
    <row r="227" spans="1:11">
      <c r="A227" s="138">
        <v>875</v>
      </c>
      <c r="B227" s="82" t="s">
        <v>1704</v>
      </c>
      <c r="C227" s="17" t="s">
        <v>3267</v>
      </c>
      <c r="D227" s="185">
        <v>439300</v>
      </c>
      <c r="E227" s="185">
        <v>470680</v>
      </c>
      <c r="F227" s="179">
        <v>627570</v>
      </c>
      <c r="G227" s="79"/>
      <c r="H227" s="79"/>
      <c r="I227" s="79"/>
      <c r="J227" s="74"/>
      <c r="K227" s="2"/>
    </row>
    <row r="228" spans="1:11">
      <c r="A228" s="138">
        <v>900</v>
      </c>
      <c r="B228" s="82" t="s">
        <v>1705</v>
      </c>
      <c r="C228" s="17" t="s">
        <v>3268</v>
      </c>
      <c r="D228" s="185">
        <v>448955</v>
      </c>
      <c r="E228" s="185">
        <v>481025</v>
      </c>
      <c r="F228" s="179">
        <v>641365</v>
      </c>
      <c r="G228" s="79"/>
      <c r="H228" s="79"/>
      <c r="I228" s="79"/>
      <c r="J228" s="74"/>
      <c r="K228" s="2"/>
    </row>
    <row r="229" spans="1:11">
      <c r="A229" s="138">
        <v>925</v>
      </c>
      <c r="B229" s="82" t="s">
        <v>1706</v>
      </c>
      <c r="C229" s="17" t="s">
        <v>3269</v>
      </c>
      <c r="D229" s="185">
        <v>458610</v>
      </c>
      <c r="E229" s="185">
        <v>491370</v>
      </c>
      <c r="F229" s="179">
        <v>655160</v>
      </c>
      <c r="G229" s="79"/>
      <c r="H229" s="79"/>
      <c r="I229" s="79"/>
      <c r="J229" s="74"/>
      <c r="K229" s="2"/>
    </row>
    <row r="230" spans="1:11">
      <c r="A230" s="138">
        <v>950</v>
      </c>
      <c r="B230" s="82" t="s">
        <v>1707</v>
      </c>
      <c r="C230" s="17" t="s">
        <v>3270</v>
      </c>
      <c r="D230" s="185">
        <v>468150</v>
      </c>
      <c r="E230" s="185">
        <v>501590</v>
      </c>
      <c r="F230" s="179">
        <v>668790</v>
      </c>
      <c r="G230" s="79"/>
      <c r="H230" s="79"/>
      <c r="I230" s="79"/>
      <c r="J230" s="74"/>
      <c r="K230" s="2"/>
    </row>
    <row r="231" spans="1:11">
      <c r="A231" s="138">
        <v>975</v>
      </c>
      <c r="B231" s="82" t="s">
        <v>1708</v>
      </c>
      <c r="C231" s="17" t="s">
        <v>3271</v>
      </c>
      <c r="D231" s="185">
        <v>477690</v>
      </c>
      <c r="E231" s="185">
        <v>511815</v>
      </c>
      <c r="F231" s="179">
        <v>682415</v>
      </c>
      <c r="G231" s="79"/>
      <c r="H231" s="79"/>
      <c r="I231" s="79"/>
      <c r="J231" s="74"/>
      <c r="K231" s="2"/>
    </row>
    <row r="232" spans="1:11" ht="13.5" thickBot="1">
      <c r="A232" s="139">
        <v>1000</v>
      </c>
      <c r="B232" s="88" t="s">
        <v>1709</v>
      </c>
      <c r="C232" s="89" t="s">
        <v>3272</v>
      </c>
      <c r="D232" s="186">
        <v>487230</v>
      </c>
      <c r="E232" s="186">
        <v>522035</v>
      </c>
      <c r="F232" s="181">
        <v>696045</v>
      </c>
      <c r="G232" s="79"/>
      <c r="H232" s="79"/>
      <c r="I232" s="79"/>
      <c r="J232" s="74"/>
      <c r="K232" s="2"/>
    </row>
    <row r="233" spans="1:11" ht="13.5" thickBot="1">
      <c r="A233" s="140"/>
      <c r="B233" s="386" t="s">
        <v>2286</v>
      </c>
      <c r="C233" s="386"/>
      <c r="D233" s="386"/>
      <c r="E233" s="123"/>
      <c r="F233" s="123"/>
      <c r="G233" s="2"/>
      <c r="H233" s="2"/>
      <c r="I233" s="2"/>
      <c r="J233" s="2"/>
      <c r="K233" s="2"/>
    </row>
    <row r="234" spans="1:11">
      <c r="G234" s="2"/>
      <c r="H234" s="2"/>
      <c r="I234" s="2"/>
      <c r="J234" s="2"/>
      <c r="K234" s="2"/>
    </row>
    <row r="235" spans="1:11">
      <c r="G235" s="2"/>
      <c r="H235" s="2"/>
      <c r="I235" s="2"/>
      <c r="J235" s="2"/>
      <c r="K235" s="2"/>
    </row>
  </sheetData>
  <sheetProtection password="C64B" sheet="1" objects="1" scenarios="1" sort="0" autoFilter="0"/>
  <autoFilter ref="A5:F232"/>
  <mergeCells count="5">
    <mergeCell ref="B3:F3"/>
    <mergeCell ref="B6:F6"/>
    <mergeCell ref="B233:D233"/>
    <mergeCell ref="C1:O1"/>
    <mergeCell ref="G6:J6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Начало</vt:lpstr>
      <vt:lpstr>AllinOne</vt:lpstr>
      <vt:lpstr>Медиапаки</vt:lpstr>
      <vt:lpstr>Home Edition</vt:lpstr>
      <vt:lpstr>Smart Security</vt:lpstr>
      <vt:lpstr>Business Edition</vt:lpstr>
      <vt:lpstr>MS Exchange</vt:lpstr>
      <vt:lpstr>Linux MS</vt:lpstr>
      <vt:lpstr>Domino MS</vt:lpstr>
      <vt:lpstr>Kerio Connect</vt:lpstr>
      <vt:lpstr>Linux GP</vt:lpstr>
      <vt:lpstr>Kerio Control</vt:lpstr>
      <vt:lpstr>Расчет и скидки</vt:lpstr>
      <vt:lpstr>Partnumbers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</dc:creator>
  <cp:lastModifiedBy>Etol</cp:lastModifiedBy>
  <dcterms:created xsi:type="dcterms:W3CDTF">2009-05-13T08:45:08Z</dcterms:created>
  <dcterms:modified xsi:type="dcterms:W3CDTF">2012-09-25T06:57:53Z</dcterms:modified>
</cp:coreProperties>
</file>